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sa.Deda\Desktop\"/>
    </mc:Choice>
  </mc:AlternateContent>
  <bookViews>
    <workbookView xWindow="0" yWindow="0" windowWidth="28770" windowHeight="10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0" i="1" l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G133" i="1"/>
  <c r="E133" i="1"/>
  <c r="C133" i="1"/>
  <c r="H132" i="1"/>
  <c r="H131" i="1"/>
  <c r="H130" i="1"/>
  <c r="H129" i="1"/>
  <c r="H128" i="1"/>
  <c r="G127" i="1"/>
  <c r="C127" i="1"/>
  <c r="H126" i="1"/>
  <c r="H125" i="1"/>
  <c r="H124" i="1"/>
  <c r="H123" i="1"/>
  <c r="G122" i="1"/>
  <c r="C122" i="1"/>
  <c r="H121" i="1"/>
  <c r="H120" i="1"/>
  <c r="H119" i="1"/>
  <c r="G118" i="1"/>
  <c r="C118" i="1"/>
  <c r="H117" i="1"/>
  <c r="H116" i="1"/>
  <c r="H115" i="1"/>
  <c r="H114" i="1"/>
  <c r="G113" i="1"/>
  <c r="C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G97" i="1"/>
  <c r="C97" i="1"/>
  <c r="H96" i="1"/>
  <c r="H95" i="1"/>
  <c r="H94" i="1"/>
  <c r="H93" i="1"/>
  <c r="H92" i="1"/>
  <c r="H91" i="1"/>
  <c r="H90" i="1"/>
  <c r="H89" i="1"/>
  <c r="H88" i="1"/>
  <c r="G87" i="1"/>
  <c r="C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G70" i="1"/>
  <c r="C70" i="1"/>
  <c r="H69" i="1"/>
  <c r="H68" i="1"/>
  <c r="H67" i="1"/>
  <c r="H66" i="1"/>
  <c r="H65" i="1"/>
  <c r="H64" i="1"/>
  <c r="G63" i="1"/>
  <c r="C63" i="1"/>
  <c r="H63" i="1" s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G44" i="1"/>
  <c r="F44" i="1"/>
  <c r="F1" i="1" s="1"/>
  <c r="C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G7" i="1"/>
  <c r="C7" i="1"/>
  <c r="H6" i="1"/>
  <c r="H5" i="1"/>
  <c r="H4" i="1"/>
  <c r="H3" i="1"/>
  <c r="G2" i="1"/>
  <c r="C2" i="1"/>
  <c r="H87" i="1" l="1"/>
  <c r="H118" i="1"/>
  <c r="H44" i="1"/>
  <c r="G1" i="1"/>
  <c r="C1" i="1"/>
  <c r="H127" i="1"/>
  <c r="H133" i="1"/>
  <c r="H2" i="1"/>
  <c r="H122" i="1"/>
  <c r="H113" i="1"/>
  <c r="H70" i="1"/>
  <c r="H97" i="1"/>
  <c r="H7" i="1"/>
  <c r="H1" i="1" l="1"/>
</calcChain>
</file>

<file path=xl/sharedStrings.xml><?xml version="1.0" encoding="utf-8"?>
<sst xmlns="http://schemas.openxmlformats.org/spreadsheetml/2006/main" count="163" uniqueCount="161">
  <si>
    <t>DREJTORIA E PARQEVE</t>
  </si>
  <si>
    <t>DREJTORIA E INVESTIMEVE KAPITALE DHE MENAXHIMIT TË KONTRATAVE</t>
  </si>
  <si>
    <t>I.4</t>
  </si>
  <si>
    <t>S H P E N Z I M E T    K A P I T A L E</t>
  </si>
  <si>
    <t>I.4.1</t>
  </si>
  <si>
    <t>DREJTORIA E ADMINISTRATËS</t>
  </si>
  <si>
    <t>bleraj e veturave zyrtare</t>
  </si>
  <si>
    <t>Renovimi I objekteve komunale dhe bashkësive lokale</t>
  </si>
  <si>
    <t>I.4.2</t>
  </si>
  <si>
    <t>Ndërtimi i rr. në Mramor</t>
  </si>
  <si>
    <t xml:space="preserve">Furnizimi me ujësjellës përmes puseve dhe rezervuareve për fshatrat e Gollakut     </t>
  </si>
  <si>
    <t>Intervenime infrastrukturore për persona me nevoja të veçanta</t>
  </si>
  <si>
    <t xml:space="preserve">Ndërtimi i rr. "Holgen Petersen"        </t>
  </si>
  <si>
    <t xml:space="preserve">Ndërtimi i kanalizimeve në qytet ( bashkëinvestim ) </t>
  </si>
  <si>
    <t>Rruga A" - vazhdimi që lidhet me "Rrugën C"</t>
  </si>
  <si>
    <t>Ndërtimi i nënkalimit për vetura në rrugën "Agim Ramadani"</t>
  </si>
  <si>
    <t xml:space="preserve">Platforma Ishulli Aktash - Qendra Studentore </t>
  </si>
  <si>
    <t>Ndërtimi i infrastrukturës rrugore Bardhosh - Bërrnicë - Trudë</t>
  </si>
  <si>
    <t>Ndërtimi i tubacionit sipas MOU me Komunën e Obiliqit</t>
  </si>
  <si>
    <t>Rregullimi i platove në Bregun e Diellit dhe Dardani</t>
  </si>
  <si>
    <t xml:space="preserve">Ndërtimi i tregjeve në kryeqytet </t>
  </si>
  <si>
    <t>Ndërtimi i rrugëve në lagjen "Taslixhe": rr. "Rexhep Shema" dhe "Naser Hajrizi</t>
  </si>
  <si>
    <t xml:space="preserve">Ndërtimi i rrugëve në lagjen "Arbëria e Re" </t>
  </si>
  <si>
    <t>I.4.3</t>
  </si>
  <si>
    <t xml:space="preserve">DREJTORIA E SHËRBIMEVE PUBLIKE, MBROJTJES DHE SHPËTIMIT  </t>
  </si>
  <si>
    <t>Ndërtimi, zgjerimi dhe modernizmi i rrjetit të ndriçimit publik</t>
  </si>
  <si>
    <t>Ndërtimi i lokacionve dhe furnizimi I kontejnerëve</t>
  </si>
  <si>
    <t>Rregullimi dhe ndërtimi i ashensorëve në zonat urbane të kryeqytetit</t>
  </si>
  <si>
    <t xml:space="preserve">Ndërtimi dhe rikonstruimi i fontanave të qytetit </t>
  </si>
  <si>
    <t>Rregullimi i pikës transfer për mbeturina vëllimore dhe inerte</t>
  </si>
  <si>
    <t>Zgjerimi i ndërtimit të Qendrës së qenve endacakë, impiantit për trajtimin e ujërave të zeza dhe furnizimi me ujë të pijes</t>
  </si>
  <si>
    <t xml:space="preserve">Ndërtimi dhe rregullimi i varrezave </t>
  </si>
  <si>
    <t>Ndërtimi, rregullimi, vendosja dhe pastrimi i lumenjve dhe kanalizimeve</t>
  </si>
  <si>
    <t xml:space="preserve">Efiçienca e energjisë në ndërtesat në Kryeqytet </t>
  </si>
  <si>
    <t xml:space="preserve">"Ndërtimi i rrethojave të reja për rritjen e sigurisë në komunikacion
</t>
  </si>
  <si>
    <t>Mirmbajtja dhe Prodhimi, furnizimi dhe vendosja e numrave të adresave për njësitë e banimit në komunën e Prishtinës</t>
  </si>
  <si>
    <t>Qendra Digjitale për Menaxhimin e Trafikut</t>
  </si>
  <si>
    <t>Shtylla anti-parking dhe pistonë lëvizës</t>
  </si>
  <si>
    <t>1.4.4</t>
  </si>
  <si>
    <t>DREJTORIA E SIGURISË DHE EMERGJENCËS</t>
  </si>
  <si>
    <t>Instalimi dhe mirëmbajtja e rrjetit të hidrantëve në Kryeqytet</t>
  </si>
  <si>
    <t>Instalimi I shkallëve emergjente në shkolla dhe çerdhe</t>
  </si>
  <si>
    <t>Zgjerimi i rrjetit të sistemit të kamerave në kryeqytet (kontratë-kornizë 3 - vjeçare)</t>
  </si>
  <si>
    <t>Furnizimi me Trecikletë për Policinë e Kryeqytetit (10 copë)</t>
  </si>
  <si>
    <t>1.4.5</t>
  </si>
  <si>
    <t>Parku Bardha (Faza I)  (Faza II) (Faza III)</t>
  </si>
  <si>
    <t>I.4.6</t>
  </si>
  <si>
    <t xml:space="preserve">DREJTORIA E KULTURËS </t>
  </si>
  <si>
    <t xml:space="preserve">Dizajnimi dhe ndërtimi i Muzeut të Paqes </t>
  </si>
  <si>
    <t>Salla Koncertale</t>
  </si>
  <si>
    <t>Ndërtimi dhe konkursi për Memorialin Adem Jashari</t>
  </si>
  <si>
    <t>Biblioteka dhe memoriali-Dr Ibrahim Rugova</t>
  </si>
  <si>
    <t>1.4.7</t>
  </si>
  <si>
    <t>DREJTORIA E RINISË DHE SPORTEVE</t>
  </si>
  <si>
    <t>Ndertimi I fushave te tenisit dhe padelit (Germi, Ulpiane, Bregu I Diellit, Dardani, Kalabri, Veternik, Taukbashqe, Arberi, Qendra, Mat, Mat 1)</t>
  </si>
  <si>
    <t xml:space="preserve">Rivitalizimi i qendrave rinore multifunksionale </t>
  </si>
  <si>
    <t>DREJTORIA E ZHVILLIMI EKONOMIK DHE INOVACIONIT</t>
  </si>
  <si>
    <t>Platforma Moodle me inteligjencë artificiale për edukim</t>
  </si>
  <si>
    <t>Softuer i dedikuar për monitorimin e trafikut</t>
  </si>
  <si>
    <t>Sistem GIS për menaxhimin e hapësirave publike</t>
  </si>
  <si>
    <t>I.4.8</t>
  </si>
  <si>
    <t>DREJTORIA E BUJQËSISË</t>
  </si>
  <si>
    <t>I.4.9</t>
  </si>
  <si>
    <t>DREJTORIA E MIRËQENIES SOCIALE</t>
  </si>
  <si>
    <t xml:space="preserve">Financimi për shtëpitë e komunitetit për personat me aftësi të kufizuar (SHKPAK) </t>
  </si>
  <si>
    <t xml:space="preserve">Financimi i shtëpive për mbrojtjen e fëmijëve (SHEMF) </t>
  </si>
  <si>
    <t>II.4</t>
  </si>
  <si>
    <t>SHPENZIME  KAPITALE</t>
  </si>
  <si>
    <t xml:space="preserve">Furnizim me inventar për nevojat e objekteve të shëndetësisë parësore                  </t>
  </si>
  <si>
    <t xml:space="preserve">Pajisje mjekësore për QKMF dhe QMU                                  </t>
  </si>
  <si>
    <t xml:space="preserve">Blerja e automjeteve për QMU                                  </t>
  </si>
  <si>
    <t>Renovime të objekteve të QKMF-së dhe AMF-ve (QKMF 1,2,3,4,5,6,7)</t>
  </si>
  <si>
    <t>Ndërtimi i Spitalit të Prishtinës</t>
  </si>
  <si>
    <t>III.4</t>
  </si>
  <si>
    <t>Ndërtimi i Liceut Artistik</t>
  </si>
  <si>
    <t>Ndërtimi i anekseve për mësim tërëditor</t>
  </si>
  <si>
    <t>Renovime dhe mirëmbajtje e shkollave dhe IP (gëlqerosje dysheme, kulme, dyer e dritare etj.)</t>
  </si>
  <si>
    <t>Furnizimi me pajisje të teknologjisë informative</t>
  </si>
  <si>
    <t>Pajisja e shkollave me rekuizita sportive dhe pajisje tjera sportive</t>
  </si>
  <si>
    <t xml:space="preserve">Blerja, instalimi dhe mirëmbajtja e elektrikës, gjeneratorëve, klimave, ashensoreve  dhe ventilimi </t>
  </si>
  <si>
    <t>Instalimet dhe renovimet e ngrohjes qendrore në IEAA</t>
  </si>
  <si>
    <t xml:space="preserve">Siguria në ambientet shkollore, sistemi i alarmit, hyrje -daljet </t>
  </si>
  <si>
    <t>Pajisje për laboratorë për shkenca dhe kabinetet profesionale</t>
  </si>
  <si>
    <t>Ndërtimi i kampusit për shkollat e mesme të larta</t>
  </si>
  <si>
    <t>Renovimi i hapësirave të nyjeve sanitare</t>
  </si>
  <si>
    <t>Renovimi i sallës së Kuvendit të Komunaës</t>
  </si>
  <si>
    <t>Invertarizimi i Arkivit të Komunës, sistemi kundër zjarrit dhe ventillimi në arkivat e objekteve komunale</t>
  </si>
  <si>
    <t xml:space="preserve">"Rruga A" - vazhdim i "Rr. A" (pjesa "Kalabria" )      </t>
  </si>
  <si>
    <t>Ndërtimi i urës (mbikalimi dhe nënkalimi për vetura dhe automjete) në Veternik, mbi "Rruga A".</t>
  </si>
  <si>
    <t>Ndërtimi i rrugës "Abedin Dino" – Faza III.</t>
  </si>
  <si>
    <t xml:space="preserve">Ndërtimi i rr. mbi kolektorin në Kalabri (nga Ujësjellësi-unazë deri në përfundim të kolektorit ekzistues)          </t>
  </si>
  <si>
    <t>Ndërtimi i kanalizimeve në fshatrat e Prishtinës: Bardhosh, Prugoc Barilevë, Besi, Busi, Dabishec, Drenoc, Nishefc, Gllogovicë, Hajkobillë, Grashticë, Barilevë, Hajvali, Lebanë, Llukar, Makoc, Mat, Mramor etj.</t>
  </si>
  <si>
    <t>Ndërtimi i rrugëve të reja në Hajvali ( Unaza e brendshme nga Magjistralja e Gjilanit, ana e djatht deri   te "Koha Ditore") dhe rruga te Mramorët në Hajvali</t>
  </si>
  <si>
    <t>Ndërtimi i rrugëve  nëpër fshatrat e kryeqytetit (Dabishec, Hajkobillë, Ballaban, Shashkovc, Sharban, Gllogovicë, Nishefc, Barilevë, Busi, Suteskë, Keqekollë,Koliq,Marec,Llajshec, Slivov, Besi, Prugovc, Siqeve).</t>
  </si>
  <si>
    <t xml:space="preserve">Ndërtimi i rrugëve me zhavorr në fshatra (Dabishec, Hajkobill, Ballaban, Siqeve ,Shashkovc, Barileve,Sharban, Gllogovic, Busi, Sutesk, Keqekollë, Koliq, Marec, Llajshec, Slivovë, Besi, Prugovc) </t>
  </si>
  <si>
    <t>Ndërtimi dhe rikonstruktimit, sanimi i rrugëve në zona ( I- V )( Qender, "Kodra e trimave", "Tophane", Kolovicë , Sofali, "Kalabri", "Dardani", "Bregu I Dillit", "Prishtina e Re", "Arbëri", "Veterrnik", "Tasligje", "Aktash", Muhaxhirët etj.)</t>
  </si>
  <si>
    <t>Ndërtimi i urave - drejtimi Fushë-Kosovë dhe Mitrovicë</t>
  </si>
  <si>
    <t>Platforma "Pallati i Rinisë" - "Grand Hotel"</t>
  </si>
  <si>
    <t>Punimi i projektit të platformës "Dardani" - "Kalabri"</t>
  </si>
  <si>
    <t>Ndërtimi i rrugës Zllash - Prapashticë</t>
  </si>
  <si>
    <t xml:space="preserve">Ndërtimi i kolektorëve në Shkabaj dhe Hajvali </t>
  </si>
  <si>
    <t>Rikonstruimi i instalimeve nëntokësore dhe hapësirës publike tek Qendra Zejtare - Prishtina e Vjetër</t>
  </si>
  <si>
    <t xml:space="preserve">Ndertimi i rrugës "Bajram Bahtiri", faza ll    </t>
  </si>
  <si>
    <t xml:space="preserve">Ndërtimi i tri mbikalimeve të përkohshme në- Aktash, Lakërishtë dhe Arbëri; </t>
  </si>
  <si>
    <t>Ndërtimi i ishullit urban "Arbëri" - "Pallati i Rinisë"</t>
  </si>
  <si>
    <t>Ndërtimi i rrugës lidhëse "Sofali" - "Kolovicë" "Abedin Dino", faza ll</t>
  </si>
  <si>
    <t xml:space="preserve">Ndërtimi i sheshit "Xhorxh  Bush"dhe vazhdimi i sheshit deri tek Posta </t>
  </si>
  <si>
    <t xml:space="preserve">Renovimi i ndërtesave shumëbanesore dhe inventarizimi </t>
  </si>
  <si>
    <t xml:space="preserve">Rivitalizimi i qendrës tregtare ish-"Romantika" </t>
  </si>
  <si>
    <t>Ndërtimi i trotuareve të sigurta për këmbësorë në rrugët ekzistuese( Qender: "Kodra e trimave", "Tophane", "Kolovicë" , Sofali, "Kalabri", "Dardani", "Bregu I Dillit")</t>
  </si>
  <si>
    <t>Sinjalizimi horizontal dhe vertikal</t>
  </si>
  <si>
    <t>Ndërtimi dhe modernizimi i semaforëve, ndriçim sinjalizues inteligjent në vendkalime</t>
  </si>
  <si>
    <t>Programi " Rrugë për fëmijët"</t>
  </si>
  <si>
    <t xml:space="preserve">Ndertimi dhe Rregullimi i xhepave dhe pritoreve në zona urbane dhe rurale </t>
  </si>
  <si>
    <t xml:space="preserve">Furnizimi me dronë për Policinë e Kryeqytetit </t>
  </si>
  <si>
    <t>Dronë për transportim të ngarkesave min 100 kg (1 copë)</t>
  </si>
  <si>
    <t>Ndërtimi i sistemit të ujitjes në hapësira gjelbëruese dhe hapja e puseve</t>
  </si>
  <si>
    <t>Ndërtimi i parqeve me hapësira tjera gjelbëruese</t>
  </si>
  <si>
    <t>Ndërtimi dhe furnizimi I parqeve me lodra dhe krijimi i  hapësirave të reja  rekreative</t>
  </si>
  <si>
    <t xml:space="preserve">Trajtimi i shtigjeve në  parqet  e kryeqytetit </t>
  </si>
  <si>
    <t xml:space="preserve">Ndertimi I hapësirave rekreative nëpër fshatra </t>
  </si>
  <si>
    <t>Ndërtimi i parkut te Kodra e Trimav, Parku taktik</t>
  </si>
  <si>
    <t>Ndërtimi i Parkut dhe Tregut të luleve në zonën  Qendër</t>
  </si>
  <si>
    <t>Ndërtimi i Parkut  Rekreativ të Biodiversitetit (Zona polinatoreve ), bimët autoktone, kullat e vrojtimit per zogj.</t>
  </si>
  <si>
    <t>Ndërtimi dhe rregullimi infrastrukturor i  parqeve dhe hapësirave të gjelbra publike</t>
  </si>
  <si>
    <t xml:space="preserve">Furnizim me fidanë shumëvjeçarë në parqet dhe hapësirat publike të kryeqytetit </t>
  </si>
  <si>
    <t>Blerja e mekanizmit për mbjelljen, trasportimin dhe vendosjen e drunjëve të mëdhenj dhe fidaneve</t>
  </si>
  <si>
    <t>Furnizimi dhe instalimi i mobilerisë urbane (shporta, ulëse, ndriçim, rrethoja, mbajtëse)</t>
  </si>
  <si>
    <t>Ndëtimi i xhepit urban në Rr. "Enver Zymberi" në afërsi cerdhja “Buzëqeshja”)</t>
  </si>
  <si>
    <t>Ndërtimi i parkut në l. "Arbëria" në afërsi të Komunës së Prishtinës - Ambasada amerikane</t>
  </si>
  <si>
    <t>Muzeu, shtëpitë-shkolla, Prishtine - "Herticët"</t>
  </si>
  <si>
    <t>Parku Botanik+B300</t>
  </si>
  <si>
    <t>Dizajnimi dhe ndërtimi i Qendrës Kulturore në Hajvali</t>
  </si>
  <si>
    <t>Dizajnimi dhe ndërtimi i hapësirave multifunksionale kulturore ( Parku i qytetit, "Arbëria", "Dardania", "Ulpiana", "Bregu i Dilellit" etj.)</t>
  </si>
  <si>
    <t>Rivitalizimi i hapësirave publike kulturore "Bregu i Diellit", Keqekollë etj.)</t>
  </si>
  <si>
    <t>Rivitalizimi i Objektit në Kolovicën e Vjetër  dhe funksionimi në Qendër të Kulturës "Escape Space"</t>
  </si>
  <si>
    <t>Ndërtimi i terreneve, hapësirave sportive në Komunën e Prishtinës (Gollak, Hajvali, "Kodra e Trimave", Kolovicë, "Tophane",, "Qendra me lagjet kryesore) dhe renovimi i atyre ekzistuese</t>
  </si>
  <si>
    <t>Ndërtimi i tribunës KF "Ramiz Sadiku"</t>
  </si>
  <si>
    <t>Ndërtimi i tribunës KF "Rilindja"</t>
  </si>
  <si>
    <t>Ndërtimi i tribunës KF "2 Korriku"</t>
  </si>
  <si>
    <t>Ndërtimi i shtigjeve për vrapim ("Arberia", "Gërmia", "Ulpiana", "Dardania", "Taukbahce" dhe zonat rurale)</t>
  </si>
  <si>
    <t>Ndërtimi i fitneseve në natyrë, parqe dhe kënde strategjike të Prishtinës (Gollak, "Arbëria", "Gërmia", "Ulpianë", "Kodra e Trimave", "Dardania", "Bregu i Diellit", "Kolovica", "Kalabria", "Taukbahce, Lagjja e Spitalit, "Mati", "Mat1" dhe Qendra)</t>
  </si>
  <si>
    <t>Ndërtimi i tribunës së Flamurtarit</t>
  </si>
  <si>
    <t>Ndërtimi i pistave të atletikës (Gollak, "Arbëria", "Veterniku", Hajvali)</t>
  </si>
  <si>
    <t>Ndërtimi i "Race Track" për gara automobilistike (Gollak)</t>
  </si>
  <si>
    <t>Ndërtimi i mureve alpine (Qendra, "Ulpiana", "Bregu i Diellit", "Dardania")</t>
  </si>
  <si>
    <t>Ndërtimi i këndeve të lodrave dhe fushave sportive ne komunën e Prishtinës</t>
  </si>
  <si>
    <t>Ndërtimi i Qendrës multifunksionale sportive (Omnisport Facility) në kompleksin stervitor të FC "Prishtina"</t>
  </si>
  <si>
    <t>Memorandum bashkëpunimi për ndërtimin e fushave sportive bashkë me federatët përkatëse</t>
  </si>
  <si>
    <t>Projekti Solar "4 Kosovo"</t>
  </si>
  <si>
    <t>Ndërtimi i Thertores publike dhe Tregut të kafshëve</t>
  </si>
  <si>
    <t xml:space="preserve">Rehabilitimi i rrugëve fushore </t>
  </si>
  <si>
    <t>Ndertimi i deponive të produkteve bujqësore (Barilevë, Mramor)</t>
  </si>
  <si>
    <t>Ndërtimi i Qendrës Multifunksionale për Punë Sociale</t>
  </si>
  <si>
    <t>Investime kapitale për SHPMPF</t>
  </si>
  <si>
    <t>Ndërtimi i çerdheve (Barlievë, Hajvali, Bregu i Diellit/MAT, Kodra e Trimave, Sofali, aneksi në Gëzimi Ynë)</t>
  </si>
  <si>
    <t>Ndërtimi i shkollës te Përroi i Njelmët/Arbëri dhe Mat</t>
  </si>
  <si>
    <t xml:space="preserve"> Rregullimi dhe dizajnimi  i oborreve të çerdheve dhe shkollave (gjelbërim, veranda, klasa te hapura dhe lodra për fëmijë)</t>
  </si>
  <si>
    <t>Furnizimi me inventar për shkolla dhe Institucione Parashkollore</t>
  </si>
  <si>
    <t>Renovimi i shkollës së meseme "Sami Frasheri"</t>
  </si>
  <si>
    <t>Restaurimi i Shkollës Verore në Gollak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</si>
</sst>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00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4">
    <xf numFmtId="0" fontId="0" fillId="0" borderId="0" xfId="0"/>
    <xf numFmtId="0" fontId="3" fillId="0" borderId="0" xfId="0" applyFont="1"/>
    <xf numFmtId="43" fontId="0" fillId="0" borderId="0" xfId="1" applyFont="1"/>
    <xf numFmtId="0" fontId="5" fillId="3" borderId="12" xfId="0" applyFont="1" applyFill="1" applyBorder="1" applyAlignment="1">
      <alignment horizontal="left"/>
    </xf>
    <xf numFmtId="43" fontId="5" fillId="3" borderId="11" xfId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43" fontId="6" fillId="2" borderId="14" xfId="1" applyFont="1" applyFill="1" applyBorder="1"/>
    <xf numFmtId="43" fontId="4" fillId="0" borderId="14" xfId="1" applyFont="1" applyFill="1" applyBorder="1"/>
    <xf numFmtId="43" fontId="4" fillId="2" borderId="18" xfId="1" applyFont="1" applyFill="1" applyBorder="1"/>
    <xf numFmtId="43" fontId="6" fillId="2" borderId="18" xfId="1" applyFont="1" applyFill="1" applyBorder="1"/>
    <xf numFmtId="43" fontId="4" fillId="0" borderId="18" xfId="1" applyFont="1" applyFill="1" applyBorder="1"/>
    <xf numFmtId="43" fontId="6" fillId="0" borderId="18" xfId="1" applyFont="1" applyBorder="1"/>
    <xf numFmtId="0" fontId="6" fillId="0" borderId="15" xfId="0" applyFont="1" applyBorder="1" applyAlignment="1">
      <alignment horizontal="left" wrapText="1"/>
    </xf>
    <xf numFmtId="43" fontId="4" fillId="2" borderId="19" xfId="1" applyFont="1" applyFill="1" applyBorder="1"/>
    <xf numFmtId="43" fontId="6" fillId="2" borderId="22" xfId="1" applyFont="1" applyFill="1" applyBorder="1"/>
    <xf numFmtId="43" fontId="5" fillId="3" borderId="11" xfId="1" applyFont="1" applyFill="1" applyBorder="1"/>
    <xf numFmtId="43" fontId="5" fillId="3" borderId="9" xfId="1" applyFont="1" applyFill="1" applyBorder="1"/>
    <xf numFmtId="0" fontId="4" fillId="0" borderId="26" xfId="0" applyFont="1" applyBorder="1" applyAlignment="1">
      <alignment horizontal="right"/>
    </xf>
    <xf numFmtId="43" fontId="4" fillId="2" borderId="14" xfId="1" applyFont="1" applyFill="1" applyBorder="1"/>
    <xf numFmtId="43" fontId="4" fillId="2" borderId="23" xfId="1" applyFont="1" applyFill="1" applyBorder="1"/>
    <xf numFmtId="43" fontId="4" fillId="0" borderId="18" xfId="1" applyFont="1" applyBorder="1" applyAlignment="1">
      <alignment horizontal="right"/>
    </xf>
    <xf numFmtId="43" fontId="6" fillId="0" borderId="22" xfId="1" applyFont="1" applyBorder="1"/>
    <xf numFmtId="43" fontId="6" fillId="2" borderId="29" xfId="1" applyFont="1" applyFill="1" applyBorder="1"/>
    <xf numFmtId="0" fontId="6" fillId="0" borderId="18" xfId="0" applyFont="1" applyBorder="1" applyAlignment="1">
      <alignment horizontal="left" vertical="center"/>
    </xf>
    <xf numFmtId="43" fontId="6" fillId="2" borderId="34" xfId="1" applyFont="1" applyFill="1" applyBorder="1" applyAlignment="1">
      <alignment horizontal="right"/>
    </xf>
    <xf numFmtId="43" fontId="4" fillId="2" borderId="18" xfId="1" applyFont="1" applyFill="1" applyBorder="1" applyAlignment="1">
      <alignment horizontal="right"/>
    </xf>
    <xf numFmtId="43" fontId="5" fillId="3" borderId="3" xfId="1" applyFont="1" applyFill="1" applyBorder="1"/>
    <xf numFmtId="43" fontId="5" fillId="3" borderId="7" xfId="1" applyFont="1" applyFill="1" applyBorder="1"/>
    <xf numFmtId="43" fontId="5" fillId="3" borderId="6" xfId="1" applyFont="1" applyFill="1" applyBorder="1"/>
    <xf numFmtId="43" fontId="5" fillId="3" borderId="10" xfId="1" applyFont="1" applyFill="1" applyBorder="1"/>
    <xf numFmtId="43" fontId="4" fillId="0" borderId="23" xfId="1" applyFont="1" applyBorder="1"/>
    <xf numFmtId="0" fontId="4" fillId="0" borderId="31" xfId="0" applyFont="1" applyBorder="1"/>
    <xf numFmtId="43" fontId="4" fillId="0" borderId="18" xfId="1" applyFont="1" applyBorder="1"/>
    <xf numFmtId="43" fontId="5" fillId="4" borderId="11" xfId="1" applyFont="1" applyFill="1" applyBorder="1" applyAlignment="1">
      <alignment horizontal="center"/>
    </xf>
    <xf numFmtId="43" fontId="5" fillId="4" borderId="9" xfId="1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43" fontId="4" fillId="3" borderId="9" xfId="1" applyFont="1" applyFill="1" applyBorder="1"/>
    <xf numFmtId="43" fontId="4" fillId="3" borderId="11" xfId="1" applyFont="1" applyFill="1" applyBorder="1"/>
    <xf numFmtId="43" fontId="5" fillId="3" borderId="12" xfId="1" applyFont="1" applyFill="1" applyBorder="1"/>
    <xf numFmtId="0" fontId="4" fillId="2" borderId="26" xfId="0" applyFont="1" applyFill="1" applyBorder="1" applyAlignment="1">
      <alignment horizontal="right"/>
    </xf>
    <xf numFmtId="0" fontId="6" fillId="2" borderId="31" xfId="0" applyFont="1" applyFill="1" applyBorder="1" applyAlignment="1">
      <alignment wrapText="1"/>
    </xf>
    <xf numFmtId="43" fontId="6" fillId="0" borderId="18" xfId="1" applyFont="1" applyBorder="1" applyAlignment="1">
      <alignment horizontal="right"/>
    </xf>
    <xf numFmtId="43" fontId="4" fillId="2" borderId="16" xfId="1" applyFont="1" applyFill="1" applyBorder="1"/>
    <xf numFmtId="43" fontId="6" fillId="0" borderId="31" xfId="1" applyFont="1" applyBorder="1" applyAlignment="1">
      <alignment vertical="center"/>
    </xf>
    <xf numFmtId="43" fontId="6" fillId="0" borderId="21" xfId="1" applyFont="1" applyBorder="1" applyAlignment="1">
      <alignment horizontal="right"/>
    </xf>
    <xf numFmtId="0" fontId="6" fillId="2" borderId="31" xfId="0" applyFont="1" applyFill="1" applyBorder="1"/>
    <xf numFmtId="43" fontId="4" fillId="0" borderId="21" xfId="1" applyFont="1" applyBorder="1" applyAlignment="1">
      <alignment horizontal="right"/>
    </xf>
    <xf numFmtId="43" fontId="4" fillId="0" borderId="31" xfId="1" applyFont="1" applyBorder="1"/>
    <xf numFmtId="43" fontId="4" fillId="2" borderId="22" xfId="1" applyFont="1" applyFill="1" applyBorder="1"/>
    <xf numFmtId="43" fontId="4" fillId="3" borderId="12" xfId="1" applyFont="1" applyFill="1" applyBorder="1"/>
    <xf numFmtId="0" fontId="4" fillId="2" borderId="30" xfId="0" applyFont="1" applyFill="1" applyBorder="1" applyAlignment="1">
      <alignment horizontal="right"/>
    </xf>
    <xf numFmtId="0" fontId="6" fillId="0" borderId="30" xfId="0" applyFont="1" applyBorder="1"/>
    <xf numFmtId="43" fontId="6" fillId="0" borderId="14" xfId="1" applyFont="1" applyBorder="1" applyAlignment="1">
      <alignment horizontal="right"/>
    </xf>
    <xf numFmtId="0" fontId="4" fillId="2" borderId="31" xfId="0" applyFont="1" applyFill="1" applyBorder="1" applyAlignment="1">
      <alignment horizontal="right"/>
    </xf>
    <xf numFmtId="0" fontId="6" fillId="0" borderId="31" xfId="0" applyFont="1" applyBorder="1" applyAlignment="1">
      <alignment wrapText="1"/>
    </xf>
    <xf numFmtId="43" fontId="4" fillId="0" borderId="33" xfId="1" applyFont="1" applyBorder="1"/>
    <xf numFmtId="0" fontId="6" fillId="0" borderId="31" xfId="0" applyFont="1" applyBorder="1"/>
    <xf numFmtId="43" fontId="6" fillId="0" borderId="33" xfId="1" applyFont="1" applyBorder="1"/>
    <xf numFmtId="0" fontId="4" fillId="2" borderId="38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43" fontId="7" fillId="0" borderId="18" xfId="1" applyFont="1" applyBorder="1" applyAlignment="1">
      <alignment horizontal="right"/>
    </xf>
    <xf numFmtId="43" fontId="6" fillId="0" borderId="35" xfId="1" applyFont="1" applyBorder="1"/>
    <xf numFmtId="43" fontId="4" fillId="0" borderId="33" xfId="1" applyFont="1" applyFill="1" applyBorder="1"/>
    <xf numFmtId="0" fontId="6" fillId="0" borderId="15" xfId="0" applyFont="1" applyBorder="1"/>
    <xf numFmtId="0" fontId="6" fillId="0" borderId="36" xfId="0" applyFont="1" applyBorder="1"/>
    <xf numFmtId="43" fontId="6" fillId="0" borderId="22" xfId="1" applyFont="1" applyBorder="1" applyAlignment="1">
      <alignment horizontal="righ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right" vertical="center"/>
    </xf>
    <xf numFmtId="0" fontId="7" fillId="0" borderId="27" xfId="0" applyFont="1" applyBorder="1" applyAlignment="1">
      <alignment vertical="center" wrapText="1"/>
    </xf>
    <xf numFmtId="43" fontId="7" fillId="0" borderId="14" xfId="1" applyFont="1" applyBorder="1" applyAlignment="1">
      <alignment horizontal="right" vertical="center"/>
    </xf>
    <xf numFmtId="43" fontId="4" fillId="2" borderId="17" xfId="1" applyFont="1" applyFill="1" applyBorder="1"/>
    <xf numFmtId="43" fontId="6" fillId="0" borderId="17" xfId="1" applyFont="1" applyBorder="1" applyAlignment="1">
      <alignment horizontal="right" vertical="center"/>
    </xf>
    <xf numFmtId="43" fontId="6" fillId="2" borderId="19" xfId="1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right" vertical="center"/>
    </xf>
    <xf numFmtId="0" fontId="7" fillId="0" borderId="33" xfId="0" applyFont="1" applyBorder="1" applyAlignment="1">
      <alignment vertical="center" wrapText="1"/>
    </xf>
    <xf numFmtId="43" fontId="7" fillId="0" borderId="18" xfId="1" applyFont="1" applyBorder="1" applyAlignment="1">
      <alignment horizontal="right" vertical="center"/>
    </xf>
    <xf numFmtId="43" fontId="6" fillId="0" borderId="19" xfId="1" applyFont="1" applyBorder="1" applyAlignment="1">
      <alignment horizontal="right" vertical="center"/>
    </xf>
    <xf numFmtId="43" fontId="6" fillId="2" borderId="19" xfId="1" applyFont="1" applyFill="1" applyBorder="1" applyAlignment="1">
      <alignment horizontal="right" vertical="center"/>
    </xf>
    <xf numFmtId="0" fontId="4" fillId="2" borderId="18" xfId="0" applyFont="1" applyFill="1" applyBorder="1" applyAlignment="1">
      <alignment horizontal="right"/>
    </xf>
    <xf numFmtId="43" fontId="6" fillId="0" borderId="18" xfId="1" applyFont="1" applyBorder="1" applyAlignment="1">
      <alignment horizontal="right" vertical="center"/>
    </xf>
    <xf numFmtId="0" fontId="6" fillId="2" borderId="33" xfId="0" applyFont="1" applyFill="1" applyBorder="1"/>
    <xf numFmtId="43" fontId="7" fillId="2" borderId="18" xfId="1" applyFont="1" applyFill="1" applyBorder="1" applyAlignment="1">
      <alignment horizontal="right" vertical="center"/>
    </xf>
    <xf numFmtId="0" fontId="6" fillId="0" borderId="27" xfId="0" applyFont="1" applyBorder="1" applyAlignment="1">
      <alignment vertical="center" wrapText="1"/>
    </xf>
    <xf numFmtId="43" fontId="6" fillId="0" borderId="18" xfId="1" applyFont="1" applyFill="1" applyBorder="1" applyAlignment="1">
      <alignment horizontal="right" vertical="center" wrapText="1"/>
    </xf>
    <xf numFmtId="0" fontId="6" fillId="0" borderId="33" xfId="0" applyFont="1" applyBorder="1" applyAlignment="1">
      <alignment horizontal="left" vertical="top" wrapText="1"/>
    </xf>
    <xf numFmtId="0" fontId="6" fillId="0" borderId="33" xfId="0" applyFont="1" applyBorder="1"/>
    <xf numFmtId="0" fontId="6" fillId="0" borderId="33" xfId="0" applyFont="1" applyBorder="1" applyAlignment="1">
      <alignment wrapText="1"/>
    </xf>
    <xf numFmtId="0" fontId="6" fillId="0" borderId="33" xfId="0" applyFont="1" applyBorder="1" applyAlignment="1">
      <alignment horizontal="left" vertical="top"/>
    </xf>
    <xf numFmtId="43" fontId="4" fillId="0" borderId="18" xfId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35" xfId="0" applyFont="1" applyBorder="1" applyAlignment="1">
      <alignment horizontal="left" vertical="center"/>
    </xf>
    <xf numFmtId="43" fontId="4" fillId="0" borderId="21" xfId="1" applyFont="1" applyBorder="1" applyAlignment="1">
      <alignment horizontal="right" vertical="center"/>
    </xf>
    <xf numFmtId="0" fontId="6" fillId="0" borderId="39" xfId="0" applyFont="1" applyBorder="1" applyAlignment="1">
      <alignment horizontal="left" vertical="center"/>
    </xf>
    <xf numFmtId="43" fontId="4" fillId="0" borderId="22" xfId="1" applyFont="1" applyBorder="1" applyAlignment="1">
      <alignment horizontal="right" vertical="center"/>
    </xf>
    <xf numFmtId="0" fontId="4" fillId="2" borderId="14" xfId="0" applyFont="1" applyFill="1" applyBorder="1" applyAlignment="1">
      <alignment horizontal="right"/>
    </xf>
    <xf numFmtId="43" fontId="7" fillId="0" borderId="17" xfId="1" applyFont="1" applyBorder="1" applyAlignment="1">
      <alignment vertical="center" wrapText="1"/>
    </xf>
    <xf numFmtId="0" fontId="4" fillId="2" borderId="23" xfId="0" applyFont="1" applyFill="1" applyBorder="1" applyAlignment="1">
      <alignment horizontal="right"/>
    </xf>
    <xf numFmtId="43" fontId="7" fillId="0" borderId="16" xfId="1" applyFont="1" applyBorder="1" applyAlignment="1">
      <alignment vertical="center" wrapText="1"/>
    </xf>
    <xf numFmtId="43" fontId="4" fillId="0" borderId="16" xfId="1" applyFont="1" applyBorder="1" applyAlignment="1">
      <alignment vertical="center" wrapText="1"/>
    </xf>
    <xf numFmtId="43" fontId="4" fillId="2" borderId="19" xfId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vertical="center"/>
    </xf>
    <xf numFmtId="43" fontId="6" fillId="0" borderId="14" xfId="1" applyFont="1" applyBorder="1"/>
    <xf numFmtId="43" fontId="6" fillId="0" borderId="19" xfId="1" applyFont="1" applyBorder="1"/>
    <xf numFmtId="0" fontId="4" fillId="0" borderId="18" xfId="0" applyFont="1" applyBorder="1" applyAlignment="1">
      <alignment vertical="center"/>
    </xf>
    <xf numFmtId="43" fontId="6" fillId="0" borderId="19" xfId="1" applyFont="1" applyFill="1" applyBorder="1"/>
    <xf numFmtId="0" fontId="4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top" wrapText="1"/>
    </xf>
    <xf numFmtId="0" fontId="6" fillId="0" borderId="18" xfId="0" applyFont="1" applyBorder="1"/>
    <xf numFmtId="0" fontId="4" fillId="0" borderId="18" xfId="0" applyFont="1" applyBorder="1"/>
    <xf numFmtId="0" fontId="6" fillId="0" borderId="18" xfId="0" applyFont="1" applyBorder="1" applyAlignment="1">
      <alignment horizontal="left" vertical="top" wrapText="1"/>
    </xf>
    <xf numFmtId="43" fontId="6" fillId="0" borderId="19" xfId="1" applyFont="1" applyFill="1" applyBorder="1" applyAlignment="1">
      <alignment vertical="center"/>
    </xf>
    <xf numFmtId="0" fontId="6" fillId="0" borderId="22" xfId="0" applyFont="1" applyBorder="1" applyAlignment="1">
      <alignment horizontal="left" vertical="top" wrapText="1"/>
    </xf>
    <xf numFmtId="43" fontId="6" fillId="0" borderId="20" xfId="1" applyFont="1" applyFill="1" applyBorder="1" applyAlignment="1">
      <alignment vertical="center"/>
    </xf>
    <xf numFmtId="0" fontId="6" fillId="2" borderId="14" xfId="0" applyFont="1" applyFill="1" applyBorder="1"/>
    <xf numFmtId="43" fontId="4" fillId="2" borderId="30" xfId="1" applyFont="1" applyFill="1" applyBorder="1"/>
    <xf numFmtId="43" fontId="4" fillId="2" borderId="16" xfId="1" applyFont="1" applyFill="1" applyBorder="1" applyAlignment="1">
      <alignment horizontal="right" vertical="top" wrapText="1"/>
    </xf>
    <xf numFmtId="0" fontId="6" fillId="2" borderId="18" xfId="0" applyFont="1" applyFill="1" applyBorder="1" applyAlignment="1">
      <alignment wrapText="1"/>
    </xf>
    <xf numFmtId="43" fontId="4" fillId="2" borderId="26" xfId="1" applyFont="1" applyFill="1" applyBorder="1"/>
    <xf numFmtId="43" fontId="6" fillId="0" borderId="23" xfId="1" applyFont="1" applyBorder="1"/>
    <xf numFmtId="0" fontId="6" fillId="2" borderId="18" xfId="0" applyFont="1" applyFill="1" applyBorder="1"/>
    <xf numFmtId="43" fontId="6" fillId="0" borderId="18" xfId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43" fontId="6" fillId="0" borderId="22" xfId="1" applyFont="1" applyBorder="1" applyAlignment="1">
      <alignment horizontal="right" wrapText="1"/>
    </xf>
    <xf numFmtId="43" fontId="6" fillId="0" borderId="13" xfId="1" applyFont="1" applyBorder="1"/>
    <xf numFmtId="43" fontId="4" fillId="3" borderId="8" xfId="1" applyFont="1" applyFill="1" applyBorder="1"/>
    <xf numFmtId="43" fontId="4" fillId="2" borderId="27" xfId="1" applyFont="1" applyFill="1" applyBorder="1"/>
    <xf numFmtId="43" fontId="6" fillId="0" borderId="17" xfId="1" applyFont="1" applyBorder="1"/>
    <xf numFmtId="43" fontId="6" fillId="0" borderId="16" xfId="1" applyFont="1" applyBorder="1" applyAlignment="1">
      <alignment horizontal="right"/>
    </xf>
    <xf numFmtId="43" fontId="4" fillId="2" borderId="33" xfId="1" applyFont="1" applyFill="1" applyBorder="1"/>
    <xf numFmtId="43" fontId="6" fillId="2" borderId="19" xfId="1" applyFont="1" applyFill="1" applyBorder="1" applyAlignment="1">
      <alignment horizontal="right"/>
    </xf>
    <xf numFmtId="43" fontId="6" fillId="0" borderId="20" xfId="1" applyFont="1" applyBorder="1"/>
    <xf numFmtId="0" fontId="6" fillId="2" borderId="22" xfId="0" applyFont="1" applyFill="1" applyBorder="1"/>
    <xf numFmtId="43" fontId="4" fillId="2" borderId="37" xfId="1" applyFont="1" applyFill="1" applyBorder="1"/>
    <xf numFmtId="43" fontId="6" fillId="0" borderId="37" xfId="1" applyFont="1" applyBorder="1"/>
    <xf numFmtId="0" fontId="4" fillId="2" borderId="24" xfId="0" applyFont="1" applyFill="1" applyBorder="1" applyAlignment="1">
      <alignment horizontal="right"/>
    </xf>
    <xf numFmtId="0" fontId="6" fillId="2" borderId="26" xfId="0" applyFont="1" applyFill="1" applyBorder="1" applyAlignment="1">
      <alignment wrapText="1"/>
    </xf>
    <xf numFmtId="43" fontId="6" fillId="0" borderId="23" xfId="1" applyFont="1" applyBorder="1" applyAlignment="1">
      <alignment horizontal="right"/>
    </xf>
    <xf numFmtId="43" fontId="4" fillId="2" borderId="32" xfId="1" applyFont="1" applyFill="1" applyBorder="1"/>
    <xf numFmtId="43" fontId="6" fillId="2" borderId="40" xfId="1" applyFont="1" applyFill="1" applyBorder="1" applyAlignment="1">
      <alignment horizontal="right"/>
    </xf>
    <xf numFmtId="0" fontId="4" fillId="2" borderId="25" xfId="0" applyFont="1" applyFill="1" applyBorder="1" applyAlignment="1">
      <alignment horizontal="right"/>
    </xf>
    <xf numFmtId="43" fontId="4" fillId="2" borderId="15" xfId="1" applyFont="1" applyFill="1" applyBorder="1"/>
    <xf numFmtId="0" fontId="4" fillId="2" borderId="41" xfId="0" applyFont="1" applyFill="1" applyBorder="1" applyAlignment="1">
      <alignment horizontal="right"/>
    </xf>
    <xf numFmtId="0" fontId="6" fillId="2" borderId="38" xfId="0" applyFont="1" applyFill="1" applyBorder="1"/>
    <xf numFmtId="0" fontId="5" fillId="3" borderId="11" xfId="0" applyFont="1" applyFill="1" applyBorder="1" applyAlignment="1">
      <alignment horizontal="left"/>
    </xf>
    <xf numFmtId="43" fontId="4" fillId="3" borderId="3" xfId="1" applyFont="1" applyFill="1" applyBorder="1"/>
    <xf numFmtId="43" fontId="4" fillId="3" borderId="2" xfId="1" applyFont="1" applyFill="1" applyBorder="1"/>
    <xf numFmtId="43" fontId="4" fillId="3" borderId="1" xfId="1" applyFont="1" applyFill="1" applyBorder="1"/>
    <xf numFmtId="0" fontId="6" fillId="2" borderId="26" xfId="0" applyFont="1" applyFill="1" applyBorder="1"/>
    <xf numFmtId="43" fontId="4" fillId="2" borderId="42" xfId="1" applyFont="1" applyFill="1" applyBorder="1"/>
    <xf numFmtId="43" fontId="4" fillId="2" borderId="29" xfId="1" applyFont="1" applyFill="1" applyBorder="1"/>
    <xf numFmtId="43" fontId="6" fillId="2" borderId="17" xfId="1" applyFont="1" applyFill="1" applyBorder="1"/>
    <xf numFmtId="43" fontId="6" fillId="2" borderId="19" xfId="1" applyFont="1" applyFill="1" applyBorder="1"/>
    <xf numFmtId="0" fontId="6" fillId="2" borderId="36" xfId="0" applyFont="1" applyFill="1" applyBorder="1"/>
    <xf numFmtId="43" fontId="4" fillId="2" borderId="28" xfId="1" applyFont="1" applyFill="1" applyBorder="1"/>
    <xf numFmtId="43" fontId="4" fillId="2" borderId="39" xfId="1" applyFont="1" applyFill="1" applyBorder="1"/>
    <xf numFmtId="43" fontId="6" fillId="2" borderId="37" xfId="1" applyFont="1" applyFill="1" applyBorder="1"/>
    <xf numFmtId="43" fontId="4" fillId="3" borderId="6" xfId="1" applyFont="1" applyFill="1" applyBorder="1"/>
    <xf numFmtId="43" fontId="4" fillId="3" borderId="5" xfId="1" applyFont="1" applyFill="1" applyBorder="1"/>
    <xf numFmtId="43" fontId="4" fillId="3" borderId="4" xfId="1" applyFont="1" applyFill="1" applyBorder="1"/>
    <xf numFmtId="0" fontId="6" fillId="2" borderId="15" xfId="0" applyFont="1" applyFill="1" applyBorder="1" applyAlignment="1">
      <alignment horizontal="left" vertical="center"/>
    </xf>
    <xf numFmtId="43" fontId="4" fillId="2" borderId="14" xfId="1" applyFont="1" applyFill="1" applyBorder="1" applyAlignment="1">
      <alignment horizontal="right"/>
    </xf>
    <xf numFmtId="43" fontId="4" fillId="2" borderId="23" xfId="1" applyFont="1" applyFill="1" applyBorder="1" applyAlignment="1">
      <alignment horizontal="right"/>
    </xf>
    <xf numFmtId="0" fontId="6" fillId="2" borderId="15" xfId="0" applyFont="1" applyFill="1" applyBorder="1"/>
    <xf numFmtId="43" fontId="6" fillId="0" borderId="23" xfId="1" applyFont="1" applyFill="1" applyBorder="1" applyAlignment="1">
      <alignment horizontal="right" vertical="center" wrapText="1"/>
    </xf>
    <xf numFmtId="43" fontId="4" fillId="2" borderId="22" xfId="1" applyFont="1" applyFill="1" applyBorder="1" applyAlignment="1">
      <alignment horizontal="right"/>
    </xf>
    <xf numFmtId="43" fontId="5" fillId="4" borderId="11" xfId="1" applyFont="1" applyFill="1" applyBorder="1"/>
    <xf numFmtId="43" fontId="4" fillId="4" borderId="9" xfId="1" applyFont="1" applyFill="1" applyBorder="1"/>
    <xf numFmtId="43" fontId="5" fillId="4" borderId="9" xfId="1" applyFont="1" applyFill="1" applyBorder="1"/>
    <xf numFmtId="43" fontId="5" fillId="4" borderId="8" xfId="1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43" fontId="5" fillId="4" borderId="7" xfId="1" applyFont="1" applyFill="1" applyBorder="1"/>
    <xf numFmtId="43" fontId="4" fillId="4" borderId="3" xfId="1" applyFont="1" applyFill="1" applyBorder="1" applyAlignment="1">
      <alignment horizontal="right"/>
    </xf>
    <xf numFmtId="43" fontId="4" fillId="4" borderId="2" xfId="1" applyFont="1" applyFill="1" applyBorder="1" applyAlignment="1">
      <alignment horizontal="right"/>
    </xf>
    <xf numFmtId="43" fontId="4" fillId="4" borderId="7" xfId="1" applyFont="1" applyFill="1" applyBorder="1" applyAlignment="1">
      <alignment horizontal="right"/>
    </xf>
    <xf numFmtId="43" fontId="5" fillId="4" borderId="3" xfId="1" applyFont="1" applyFill="1" applyBorder="1"/>
    <xf numFmtId="0" fontId="4" fillId="0" borderId="30" xfId="0" applyFont="1" applyBorder="1" applyAlignment="1">
      <alignment horizontal="right"/>
    </xf>
    <xf numFmtId="0" fontId="6" fillId="0" borderId="42" xfId="0" applyFont="1" applyBorder="1" applyAlignment="1">
      <alignment horizontal="left"/>
    </xf>
    <xf numFmtId="43" fontId="6" fillId="0" borderId="14" xfId="1" applyFont="1" applyFill="1" applyBorder="1" applyAlignment="1">
      <alignment horizontal="right"/>
    </xf>
    <xf numFmtId="43" fontId="4" fillId="5" borderId="17" xfId="1" applyFont="1" applyFill="1" applyBorder="1" applyAlignment="1">
      <alignment horizontal="right"/>
    </xf>
    <xf numFmtId="43" fontId="4" fillId="5" borderId="29" xfId="1" applyFont="1" applyFill="1" applyBorder="1" applyAlignment="1">
      <alignment horizontal="right"/>
    </xf>
    <xf numFmtId="43" fontId="4" fillId="5" borderId="14" xfId="1" applyFont="1" applyFill="1" applyBorder="1" applyAlignment="1">
      <alignment horizontal="right"/>
    </xf>
    <xf numFmtId="43" fontId="4" fillId="0" borderId="18" xfId="1" applyFont="1" applyFill="1" applyBorder="1" applyAlignment="1">
      <alignment horizontal="right"/>
    </xf>
    <xf numFmtId="43" fontId="4" fillId="5" borderId="16" xfId="1" applyFont="1" applyFill="1" applyBorder="1" applyAlignment="1">
      <alignment horizontal="right"/>
    </xf>
    <xf numFmtId="43" fontId="4" fillId="5" borderId="27" xfId="1" applyFont="1" applyFill="1" applyBorder="1" applyAlignment="1">
      <alignment horizontal="right"/>
    </xf>
    <xf numFmtId="43" fontId="4" fillId="5" borderId="23" xfId="1" applyFont="1" applyFill="1" applyBorder="1" applyAlignment="1">
      <alignment horizontal="right"/>
    </xf>
    <xf numFmtId="43" fontId="6" fillId="0" borderId="18" xfId="1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28" xfId="0" applyFont="1" applyBorder="1"/>
    <xf numFmtId="43" fontId="6" fillId="0" borderId="22" xfId="1" applyFont="1" applyFill="1" applyBorder="1" applyAlignment="1">
      <alignment horizontal="right"/>
    </xf>
    <xf numFmtId="43" fontId="4" fillId="5" borderId="6" xfId="1" applyFont="1" applyFill="1" applyBorder="1" applyAlignment="1">
      <alignment horizontal="right"/>
    </xf>
    <xf numFmtId="43" fontId="4" fillId="5" borderId="5" xfId="1" applyFont="1" applyFill="1" applyBorder="1" applyAlignment="1">
      <alignment horizontal="right"/>
    </xf>
    <xf numFmtId="43" fontId="4" fillId="5" borderId="10" xfId="1" applyFont="1" applyFill="1" applyBorder="1" applyAlignment="1">
      <alignment horizontal="right"/>
    </xf>
    <xf numFmtId="43" fontId="6" fillId="0" borderId="10" xfId="1" applyFont="1" applyBorder="1"/>
    <xf numFmtId="43" fontId="4" fillId="2" borderId="27" xfId="1" applyFont="1" applyFill="1" applyBorder="1" applyAlignment="1">
      <alignment horizontal="right"/>
    </xf>
    <xf numFmtId="43" fontId="4" fillId="2" borderId="21" xfId="1" applyFont="1" applyFill="1" applyBorder="1" applyAlignment="1">
      <alignment horizontal="right"/>
    </xf>
    <xf numFmtId="43" fontId="5" fillId="4" borderId="12" xfId="1" applyFont="1" applyFill="1" applyBorder="1" applyAlignment="1"/>
    <xf numFmtId="43" fontId="5" fillId="4" borderId="7" xfId="1" applyFont="1" applyFill="1" applyBorder="1" applyAlignment="1">
      <alignment horizontal="right"/>
    </xf>
    <xf numFmtId="0" fontId="4" fillId="6" borderId="15" xfId="0" applyFont="1" applyFill="1" applyBorder="1"/>
    <xf numFmtId="43" fontId="4" fillId="6" borderId="14" xfId="1" applyFont="1" applyFill="1" applyBorder="1" applyAlignment="1">
      <alignment horizontal="right"/>
    </xf>
    <xf numFmtId="43" fontId="4" fillId="2" borderId="29" xfId="1" applyFont="1" applyFill="1" applyBorder="1" applyAlignment="1">
      <alignment horizontal="right"/>
    </xf>
    <xf numFmtId="0" fontId="4" fillId="6" borderId="15" xfId="0" applyFont="1" applyFill="1" applyBorder="1" applyAlignment="1">
      <alignment wrapText="1"/>
    </xf>
    <xf numFmtId="43" fontId="4" fillId="6" borderId="18" xfId="1" applyFont="1" applyFill="1" applyBorder="1" applyAlignment="1">
      <alignment horizontal="right"/>
    </xf>
    <xf numFmtId="43" fontId="7" fillId="7" borderId="43" xfId="1" applyFont="1" applyFill="1" applyBorder="1" applyAlignment="1">
      <alignment horizontal="right"/>
    </xf>
    <xf numFmtId="0" fontId="4" fillId="8" borderId="15" xfId="0" applyFont="1" applyFill="1" applyBorder="1"/>
    <xf numFmtId="0" fontId="7" fillId="0" borderId="15" xfId="0" applyFont="1" applyBorder="1"/>
    <xf numFmtId="0" fontId="4" fillId="2" borderId="15" xfId="0" applyFont="1" applyFill="1" applyBorder="1" applyAlignment="1">
      <alignment wrapText="1"/>
    </xf>
    <xf numFmtId="43" fontId="4" fillId="2" borderId="22" xfId="1" applyFont="1" applyFill="1" applyBorder="1" applyAlignment="1">
      <alignment horizontal="right" wrapText="1"/>
    </xf>
    <xf numFmtId="0" fontId="6" fillId="0" borderId="0" xfId="0" applyFont="1"/>
    <xf numFmtId="43" fontId="6" fillId="0" borderId="0" xfId="1" applyFont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3587948</xdr:colOff>
      <xdr:row>0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0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38100" cy="1714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01125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3562350</xdr:colOff>
      <xdr:row>69</xdr:row>
      <xdr:rowOff>0</xdr:rowOff>
    </xdr:from>
    <xdr:ext cx="38100" cy="1714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057650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69</xdr:row>
      <xdr:rowOff>0</xdr:rowOff>
    </xdr:from>
    <xdr:ext cx="38100" cy="1714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954000" y="46653450"/>
          <a:ext cx="3810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3587948</xdr:colOff>
      <xdr:row>0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083248" y="297424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0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083248" y="295519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63</xdr:row>
      <xdr:rowOff>81557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083248" y="4558248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0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B92224E-5D43-4682-AF77-C6C47C5D9DDD}"/>
            </a:ext>
          </a:extLst>
        </xdr:cNvPr>
        <xdr:cNvSpPr txBox="1"/>
      </xdr:nvSpPr>
      <xdr:spPr>
        <a:xfrm>
          <a:off x="4083248" y="735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3587948</xdr:colOff>
      <xdr:row>126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B5525F9-C2CB-40D6-AE39-7E36BC7163BA}"/>
            </a:ext>
          </a:extLst>
        </xdr:cNvPr>
        <xdr:cNvSpPr txBox="1"/>
      </xdr:nvSpPr>
      <xdr:spPr>
        <a:xfrm>
          <a:off x="4083248" y="6435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"/>
  <sheetViews>
    <sheetView tabSelected="1" zoomScaleNormal="100" workbookViewId="0"/>
  </sheetViews>
  <sheetFormatPr defaultRowHeight="21" x14ac:dyDescent="0.35"/>
  <cols>
    <col min="1" max="1" width="7.42578125" style="212" customWidth="1"/>
    <col min="2" max="2" width="171.7109375" style="212" customWidth="1"/>
    <col min="3" max="7" width="23.42578125" style="213" customWidth="1"/>
    <col min="8" max="8" width="26.28515625" style="213" customWidth="1"/>
    <col min="9" max="9" width="9.140625" style="1"/>
    <col min="11" max="11" width="15.28515625" style="2" bestFit="1" customWidth="1"/>
    <col min="12" max="13" width="9.140625" style="2"/>
    <col min="14" max="14" width="11.5703125" style="2" bestFit="1" customWidth="1"/>
    <col min="15" max="16" width="9.140625" style="2"/>
    <col min="17" max="17" width="13.28515625" style="2" bestFit="1" customWidth="1"/>
    <col min="18" max="19" width="9.140625" style="2"/>
  </cols>
  <sheetData>
    <row r="1" spans="1:8" ht="21.75" thickBot="1" x14ac:dyDescent="0.4">
      <c r="A1" s="6" t="s">
        <v>2</v>
      </c>
      <c r="B1" s="5" t="s">
        <v>3</v>
      </c>
      <c r="C1" s="35">
        <f>+C2+C7+C44+C70+C87+C97+C118+C122+C63+C113</f>
        <v>18757101</v>
      </c>
      <c r="D1" s="36"/>
      <c r="E1" s="36"/>
      <c r="F1" s="35">
        <f>+F44</f>
        <v>2030020</v>
      </c>
      <c r="G1" s="35">
        <f>+G2+G7+G44+G70+G87+G97+G118+G122+G63+G113</f>
        <v>31250000</v>
      </c>
      <c r="H1" s="35">
        <f>SUM(C1:G1)</f>
        <v>52037121</v>
      </c>
    </row>
    <row r="2" spans="1:8" ht="21.75" thickBot="1" x14ac:dyDescent="0.4">
      <c r="A2" s="37" t="s">
        <v>4</v>
      </c>
      <c r="B2" s="3" t="s">
        <v>5</v>
      </c>
      <c r="C2" s="17">
        <f>SUM(C3:C6)</f>
        <v>561469.80000000005</v>
      </c>
      <c r="D2" s="38"/>
      <c r="E2" s="38"/>
      <c r="F2" s="39"/>
      <c r="G2" s="40">
        <f>SUM(G3:G6)</f>
        <v>900000</v>
      </c>
      <c r="H2" s="29">
        <f>+G2+C2</f>
        <v>1461469.8</v>
      </c>
    </row>
    <row r="3" spans="1:8" x14ac:dyDescent="0.35">
      <c r="A3" s="41">
        <v>1</v>
      </c>
      <c r="B3" s="42" t="s">
        <v>85</v>
      </c>
      <c r="C3" s="43">
        <v>261469.8</v>
      </c>
      <c r="D3" s="44"/>
      <c r="E3" s="44"/>
      <c r="F3" s="21"/>
      <c r="G3" s="45">
        <v>538530.19999999995</v>
      </c>
      <c r="H3" s="20">
        <f>+C3+G3</f>
        <v>800000</v>
      </c>
    </row>
    <row r="4" spans="1:8" x14ac:dyDescent="0.35">
      <c r="A4" s="41">
        <v>2</v>
      </c>
      <c r="B4" s="42" t="s">
        <v>86</v>
      </c>
      <c r="C4" s="43">
        <v>100000</v>
      </c>
      <c r="D4" s="44"/>
      <c r="E4" s="44"/>
      <c r="F4" s="21"/>
      <c r="G4" s="45">
        <v>100000</v>
      </c>
      <c r="H4" s="10">
        <f>+C4+G4</f>
        <v>200000</v>
      </c>
    </row>
    <row r="5" spans="1:8" x14ac:dyDescent="0.35">
      <c r="A5" s="41">
        <v>3</v>
      </c>
      <c r="B5" s="42" t="s">
        <v>6</v>
      </c>
      <c r="C5" s="46">
        <v>100000</v>
      </c>
      <c r="D5" s="44"/>
      <c r="E5" s="44"/>
      <c r="F5" s="21"/>
      <c r="G5" s="45"/>
      <c r="H5" s="10">
        <f>+C5</f>
        <v>100000</v>
      </c>
    </row>
    <row r="6" spans="1:8" ht="21.75" thickBot="1" x14ac:dyDescent="0.4">
      <c r="A6" s="41">
        <v>4</v>
      </c>
      <c r="B6" s="47" t="s">
        <v>7</v>
      </c>
      <c r="C6" s="48">
        <v>100000</v>
      </c>
      <c r="D6" s="44"/>
      <c r="E6" s="44"/>
      <c r="F6" s="21"/>
      <c r="G6" s="49">
        <v>261469.8</v>
      </c>
      <c r="H6" s="50">
        <f>+C6+G6</f>
        <v>361469.8</v>
      </c>
    </row>
    <row r="7" spans="1:8" ht="21.75" thickBot="1" x14ac:dyDescent="0.4">
      <c r="A7" s="37" t="s">
        <v>8</v>
      </c>
      <c r="B7" s="3" t="s">
        <v>1</v>
      </c>
      <c r="C7" s="17">
        <f>SUM(C8:C43)</f>
        <v>8599466.6100000013</v>
      </c>
      <c r="D7" s="38"/>
      <c r="E7" s="38"/>
      <c r="F7" s="51"/>
      <c r="G7" s="17">
        <f>SUM(G8:G43)</f>
        <v>17550000</v>
      </c>
      <c r="H7" s="17">
        <f>C7+G7</f>
        <v>26149466.609999999</v>
      </c>
    </row>
    <row r="8" spans="1:8" x14ac:dyDescent="0.35">
      <c r="A8" s="52">
        <v>1</v>
      </c>
      <c r="B8" s="53" t="s">
        <v>87</v>
      </c>
      <c r="C8" s="54">
        <v>525915</v>
      </c>
      <c r="D8" s="20"/>
      <c r="E8" s="20"/>
      <c r="F8" s="20"/>
      <c r="G8" s="24">
        <v>1000000</v>
      </c>
      <c r="H8" s="20">
        <f>+C8+G8</f>
        <v>1525915</v>
      </c>
    </row>
    <row r="9" spans="1:8" x14ac:dyDescent="0.35">
      <c r="A9" s="55">
        <v>2</v>
      </c>
      <c r="B9" s="56" t="s">
        <v>9</v>
      </c>
      <c r="C9" s="22">
        <v>100000</v>
      </c>
      <c r="D9" s="10"/>
      <c r="E9" s="10"/>
      <c r="F9" s="10"/>
      <c r="G9" s="57">
        <v>50000</v>
      </c>
      <c r="H9" s="10">
        <f>+C9+G9</f>
        <v>150000</v>
      </c>
    </row>
    <row r="10" spans="1:8" x14ac:dyDescent="0.35">
      <c r="A10" s="55">
        <v>3</v>
      </c>
      <c r="B10" s="58" t="s">
        <v>10</v>
      </c>
      <c r="C10" s="43">
        <v>200000</v>
      </c>
      <c r="D10" s="10"/>
      <c r="E10" s="10"/>
      <c r="F10" s="10"/>
      <c r="G10" s="59">
        <v>100000</v>
      </c>
      <c r="H10" s="10">
        <f t="shared" ref="H10:H43" si="0">+C10+G10</f>
        <v>300000</v>
      </c>
    </row>
    <row r="11" spans="1:8" x14ac:dyDescent="0.35">
      <c r="A11" s="55">
        <v>4</v>
      </c>
      <c r="B11" s="58" t="s">
        <v>11</v>
      </c>
      <c r="C11" s="48">
        <v>0</v>
      </c>
      <c r="D11" s="10"/>
      <c r="E11" s="10"/>
      <c r="F11" s="10"/>
      <c r="G11" s="57">
        <v>100000</v>
      </c>
      <c r="H11" s="10">
        <f t="shared" si="0"/>
        <v>100000</v>
      </c>
    </row>
    <row r="12" spans="1:8" x14ac:dyDescent="0.35">
      <c r="A12" s="55">
        <v>5</v>
      </c>
      <c r="B12" s="58" t="s">
        <v>88</v>
      </c>
      <c r="C12" s="46">
        <v>300000</v>
      </c>
      <c r="D12" s="10"/>
      <c r="E12" s="10"/>
      <c r="F12" s="10"/>
      <c r="G12" s="59">
        <v>700000</v>
      </c>
      <c r="H12" s="10">
        <f t="shared" si="0"/>
        <v>1000000</v>
      </c>
    </row>
    <row r="13" spans="1:8" x14ac:dyDescent="0.35">
      <c r="A13" s="55">
        <v>6</v>
      </c>
      <c r="B13" s="58" t="s">
        <v>12</v>
      </c>
      <c r="C13" s="46">
        <v>150000</v>
      </c>
      <c r="D13" s="10"/>
      <c r="E13" s="10"/>
      <c r="F13" s="10"/>
      <c r="G13" s="59">
        <v>200000</v>
      </c>
      <c r="H13" s="10">
        <f t="shared" si="0"/>
        <v>350000</v>
      </c>
    </row>
    <row r="14" spans="1:8" x14ac:dyDescent="0.35">
      <c r="A14" s="55">
        <v>7</v>
      </c>
      <c r="B14" s="58" t="s">
        <v>89</v>
      </c>
      <c r="C14" s="46">
        <v>200000</v>
      </c>
      <c r="D14" s="10"/>
      <c r="E14" s="10"/>
      <c r="F14" s="10"/>
      <c r="G14" s="59">
        <v>500000</v>
      </c>
      <c r="H14" s="10">
        <f t="shared" si="0"/>
        <v>700000</v>
      </c>
    </row>
    <row r="15" spans="1:8" x14ac:dyDescent="0.35">
      <c r="A15" s="55">
        <v>8</v>
      </c>
      <c r="B15" s="58" t="s">
        <v>90</v>
      </c>
      <c r="C15" s="43">
        <v>200000</v>
      </c>
      <c r="D15" s="10"/>
      <c r="E15" s="10"/>
      <c r="F15" s="10"/>
      <c r="G15" s="59">
        <v>500000</v>
      </c>
      <c r="H15" s="10">
        <f t="shared" si="0"/>
        <v>700000</v>
      </c>
    </row>
    <row r="16" spans="1:8" x14ac:dyDescent="0.35">
      <c r="A16" s="55">
        <v>9</v>
      </c>
      <c r="B16" s="58" t="s">
        <v>13</v>
      </c>
      <c r="C16" s="43">
        <v>200000</v>
      </c>
      <c r="D16" s="10"/>
      <c r="E16" s="10"/>
      <c r="F16" s="10"/>
      <c r="G16" s="59">
        <v>600000</v>
      </c>
      <c r="H16" s="10">
        <f t="shared" si="0"/>
        <v>800000</v>
      </c>
    </row>
    <row r="17" spans="1:8" x14ac:dyDescent="0.35">
      <c r="A17" s="60">
        <v>10</v>
      </c>
      <c r="B17" s="58" t="s">
        <v>91</v>
      </c>
      <c r="C17" s="46">
        <v>200000</v>
      </c>
      <c r="D17" s="10"/>
      <c r="E17" s="10"/>
      <c r="F17" s="10"/>
      <c r="G17" s="59">
        <v>300000</v>
      </c>
      <c r="H17" s="10">
        <f t="shared" si="0"/>
        <v>500000</v>
      </c>
    </row>
    <row r="18" spans="1:8" x14ac:dyDescent="0.35">
      <c r="A18" s="61">
        <v>11</v>
      </c>
      <c r="B18" s="33" t="s">
        <v>92</v>
      </c>
      <c r="C18" s="43">
        <v>102956.39</v>
      </c>
      <c r="D18" s="10"/>
      <c r="E18" s="10"/>
      <c r="F18" s="10"/>
      <c r="G18" s="59">
        <v>100000</v>
      </c>
      <c r="H18" s="10">
        <f t="shared" si="0"/>
        <v>202956.39</v>
      </c>
    </row>
    <row r="19" spans="1:8" x14ac:dyDescent="0.35">
      <c r="A19" s="61">
        <v>12</v>
      </c>
      <c r="B19" s="58" t="s">
        <v>93</v>
      </c>
      <c r="C19" s="62">
        <v>100000</v>
      </c>
      <c r="D19" s="10"/>
      <c r="E19" s="10"/>
      <c r="F19" s="10"/>
      <c r="G19" s="59">
        <v>400000</v>
      </c>
      <c r="H19" s="10">
        <f t="shared" si="0"/>
        <v>500000</v>
      </c>
    </row>
    <row r="20" spans="1:8" x14ac:dyDescent="0.35">
      <c r="A20" s="61">
        <v>13</v>
      </c>
      <c r="B20" s="58" t="s">
        <v>94</v>
      </c>
      <c r="C20" s="43">
        <v>150000</v>
      </c>
      <c r="D20" s="10"/>
      <c r="E20" s="10"/>
      <c r="F20" s="10"/>
      <c r="G20" s="59">
        <v>150000</v>
      </c>
      <c r="H20" s="10">
        <f t="shared" si="0"/>
        <v>300000</v>
      </c>
    </row>
    <row r="21" spans="1:8" x14ac:dyDescent="0.35">
      <c r="A21" s="61">
        <v>14</v>
      </c>
      <c r="B21" s="58" t="s">
        <v>95</v>
      </c>
      <c r="C21" s="43">
        <v>500000</v>
      </c>
      <c r="D21" s="10"/>
      <c r="E21" s="10"/>
      <c r="F21" s="10"/>
      <c r="G21" s="59">
        <v>1500000</v>
      </c>
      <c r="H21" s="10">
        <f t="shared" si="0"/>
        <v>2000000</v>
      </c>
    </row>
    <row r="22" spans="1:8" x14ac:dyDescent="0.35">
      <c r="A22" s="61">
        <v>15</v>
      </c>
      <c r="B22" s="58" t="s">
        <v>96</v>
      </c>
      <c r="C22" s="43">
        <v>150000</v>
      </c>
      <c r="D22" s="10"/>
      <c r="E22" s="10"/>
      <c r="F22" s="10"/>
      <c r="G22" s="59">
        <v>200000</v>
      </c>
      <c r="H22" s="10">
        <f t="shared" si="0"/>
        <v>350000</v>
      </c>
    </row>
    <row r="23" spans="1:8" x14ac:dyDescent="0.35">
      <c r="A23" s="41">
        <v>16</v>
      </c>
      <c r="B23" s="58" t="s">
        <v>14</v>
      </c>
      <c r="C23" s="43">
        <v>100000</v>
      </c>
      <c r="D23" s="10"/>
      <c r="E23" s="10"/>
      <c r="F23" s="10"/>
      <c r="G23" s="59">
        <v>100000</v>
      </c>
      <c r="H23" s="10">
        <f t="shared" si="0"/>
        <v>200000</v>
      </c>
    </row>
    <row r="24" spans="1:8" x14ac:dyDescent="0.35">
      <c r="A24" s="55">
        <v>17</v>
      </c>
      <c r="B24" s="58" t="s">
        <v>15</v>
      </c>
      <c r="C24" s="43">
        <v>300000</v>
      </c>
      <c r="D24" s="10"/>
      <c r="E24" s="10"/>
      <c r="F24" s="10"/>
      <c r="G24" s="59">
        <v>200000</v>
      </c>
      <c r="H24" s="10">
        <f t="shared" si="0"/>
        <v>500000</v>
      </c>
    </row>
    <row r="25" spans="1:8" x14ac:dyDescent="0.35">
      <c r="A25" s="55">
        <v>18</v>
      </c>
      <c r="B25" s="58" t="s">
        <v>97</v>
      </c>
      <c r="C25" s="43">
        <v>100000</v>
      </c>
      <c r="D25" s="10"/>
      <c r="E25" s="10"/>
      <c r="F25" s="10"/>
      <c r="G25" s="59"/>
      <c r="H25" s="10">
        <f t="shared" si="0"/>
        <v>100000</v>
      </c>
    </row>
    <row r="26" spans="1:8" x14ac:dyDescent="0.35">
      <c r="A26" s="55">
        <v>19</v>
      </c>
      <c r="B26" s="58" t="s">
        <v>16</v>
      </c>
      <c r="C26" s="43">
        <v>150000</v>
      </c>
      <c r="D26" s="10"/>
      <c r="E26" s="10"/>
      <c r="F26" s="10"/>
      <c r="G26" s="59"/>
      <c r="H26" s="10">
        <f t="shared" si="0"/>
        <v>150000</v>
      </c>
    </row>
    <row r="27" spans="1:8" x14ac:dyDescent="0.35">
      <c r="A27" s="55">
        <v>20</v>
      </c>
      <c r="B27" s="58" t="s">
        <v>98</v>
      </c>
      <c r="C27" s="43">
        <v>100000</v>
      </c>
      <c r="D27" s="10"/>
      <c r="E27" s="10"/>
      <c r="F27" s="10"/>
      <c r="G27" s="59">
        <v>100000</v>
      </c>
      <c r="H27" s="10">
        <f t="shared" si="0"/>
        <v>200000</v>
      </c>
    </row>
    <row r="28" spans="1:8" x14ac:dyDescent="0.35">
      <c r="A28" s="55">
        <v>21</v>
      </c>
      <c r="B28" s="58" t="s">
        <v>17</v>
      </c>
      <c r="C28" s="43">
        <v>300000</v>
      </c>
      <c r="D28" s="10"/>
      <c r="E28" s="10"/>
      <c r="F28" s="10"/>
      <c r="G28" s="59">
        <v>400000</v>
      </c>
      <c r="H28" s="10">
        <f t="shared" si="0"/>
        <v>700000</v>
      </c>
    </row>
    <row r="29" spans="1:8" x14ac:dyDescent="0.35">
      <c r="A29" s="55">
        <v>22</v>
      </c>
      <c r="B29" s="58" t="s">
        <v>18</v>
      </c>
      <c r="C29" s="43">
        <v>300000</v>
      </c>
      <c r="D29" s="10"/>
      <c r="E29" s="10"/>
      <c r="F29" s="10"/>
      <c r="G29" s="59">
        <v>500000</v>
      </c>
      <c r="H29" s="10">
        <f t="shared" si="0"/>
        <v>800000</v>
      </c>
    </row>
    <row r="30" spans="1:8" x14ac:dyDescent="0.35">
      <c r="A30" s="61">
        <v>23</v>
      </c>
      <c r="B30" s="58" t="s">
        <v>19</v>
      </c>
      <c r="C30" s="43">
        <v>200000</v>
      </c>
      <c r="D30" s="10"/>
      <c r="E30" s="10"/>
      <c r="F30" s="10"/>
      <c r="G30" s="59">
        <v>150000</v>
      </c>
      <c r="H30" s="10">
        <f t="shared" si="0"/>
        <v>350000</v>
      </c>
    </row>
    <row r="31" spans="1:8" x14ac:dyDescent="0.35">
      <c r="A31" s="61">
        <v>24</v>
      </c>
      <c r="B31" s="58" t="s">
        <v>20</v>
      </c>
      <c r="C31" s="43">
        <v>300000</v>
      </c>
      <c r="D31" s="10"/>
      <c r="E31" s="10"/>
      <c r="F31" s="10"/>
      <c r="G31" s="59">
        <v>700000</v>
      </c>
      <c r="H31" s="10">
        <f t="shared" si="0"/>
        <v>1000000</v>
      </c>
    </row>
    <row r="32" spans="1:8" x14ac:dyDescent="0.35">
      <c r="A32" s="61">
        <v>25</v>
      </c>
      <c r="B32" s="58" t="s">
        <v>99</v>
      </c>
      <c r="C32" s="43">
        <v>300000</v>
      </c>
      <c r="D32" s="10"/>
      <c r="E32" s="10"/>
      <c r="F32" s="10"/>
      <c r="G32" s="59"/>
      <c r="H32" s="10">
        <f t="shared" si="0"/>
        <v>300000</v>
      </c>
    </row>
    <row r="33" spans="1:8" x14ac:dyDescent="0.35">
      <c r="A33" s="61">
        <v>26</v>
      </c>
      <c r="B33" s="58" t="s">
        <v>100</v>
      </c>
      <c r="C33" s="43">
        <v>300000</v>
      </c>
      <c r="D33" s="10"/>
      <c r="E33" s="10"/>
      <c r="F33" s="10"/>
      <c r="G33" s="59">
        <v>200000</v>
      </c>
      <c r="H33" s="10">
        <f t="shared" si="0"/>
        <v>500000</v>
      </c>
    </row>
    <row r="34" spans="1:8" x14ac:dyDescent="0.35">
      <c r="A34" s="61">
        <v>27</v>
      </c>
      <c r="B34" s="58" t="s">
        <v>101</v>
      </c>
      <c r="C34" s="43">
        <v>150000</v>
      </c>
      <c r="D34" s="10"/>
      <c r="E34" s="10"/>
      <c r="F34" s="10"/>
      <c r="G34" s="59"/>
      <c r="H34" s="10">
        <f t="shared" si="0"/>
        <v>150000</v>
      </c>
    </row>
    <row r="35" spans="1:8" x14ac:dyDescent="0.35">
      <c r="A35" s="61">
        <v>28</v>
      </c>
      <c r="B35" s="58" t="s">
        <v>102</v>
      </c>
      <c r="C35" s="43">
        <v>400000</v>
      </c>
      <c r="D35" s="10"/>
      <c r="E35" s="10"/>
      <c r="F35" s="10"/>
      <c r="G35" s="59">
        <v>400000</v>
      </c>
      <c r="H35" s="10">
        <f t="shared" si="0"/>
        <v>800000</v>
      </c>
    </row>
    <row r="36" spans="1:8" x14ac:dyDescent="0.35">
      <c r="A36" s="61">
        <v>29</v>
      </c>
      <c r="B36" s="58" t="s">
        <v>21</v>
      </c>
      <c r="C36" s="43">
        <v>194862.67</v>
      </c>
      <c r="D36" s="10"/>
      <c r="E36" s="10"/>
      <c r="F36" s="10"/>
      <c r="G36" s="63">
        <v>200000</v>
      </c>
      <c r="H36" s="10">
        <f t="shared" si="0"/>
        <v>394862.67000000004</v>
      </c>
    </row>
    <row r="37" spans="1:8" x14ac:dyDescent="0.35">
      <c r="A37" s="61">
        <v>30</v>
      </c>
      <c r="B37" s="58" t="s">
        <v>103</v>
      </c>
      <c r="C37" s="43">
        <v>137344.73000000001</v>
      </c>
      <c r="D37" s="21"/>
      <c r="E37" s="21"/>
      <c r="F37" s="21"/>
      <c r="G37" s="57"/>
      <c r="H37" s="10">
        <f t="shared" si="0"/>
        <v>137344.73000000001</v>
      </c>
    </row>
    <row r="38" spans="1:8" x14ac:dyDescent="0.35">
      <c r="A38" s="61">
        <v>31</v>
      </c>
      <c r="B38" s="58" t="s">
        <v>104</v>
      </c>
      <c r="C38" s="43">
        <v>500000</v>
      </c>
      <c r="D38" s="10"/>
      <c r="E38" s="10"/>
      <c r="F38" s="10"/>
      <c r="G38" s="57">
        <v>1500000</v>
      </c>
      <c r="H38" s="10">
        <f t="shared" si="0"/>
        <v>2000000</v>
      </c>
    </row>
    <row r="39" spans="1:8" x14ac:dyDescent="0.35">
      <c r="A39" s="61">
        <v>32</v>
      </c>
      <c r="B39" s="58" t="s">
        <v>105</v>
      </c>
      <c r="C39" s="43">
        <v>155000</v>
      </c>
      <c r="D39" s="12"/>
      <c r="E39" s="12"/>
      <c r="F39" s="12"/>
      <c r="G39" s="64"/>
      <c r="H39" s="10">
        <f t="shared" si="0"/>
        <v>155000</v>
      </c>
    </row>
    <row r="40" spans="1:8" x14ac:dyDescent="0.35">
      <c r="A40" s="61">
        <v>33</v>
      </c>
      <c r="B40" s="58" t="s">
        <v>106</v>
      </c>
      <c r="C40" s="43">
        <v>1079540.08</v>
      </c>
      <c r="D40" s="10"/>
      <c r="E40" s="10"/>
      <c r="F40" s="10"/>
      <c r="G40" s="57">
        <v>6000000</v>
      </c>
      <c r="H40" s="10">
        <f t="shared" si="0"/>
        <v>7079540.0800000001</v>
      </c>
    </row>
    <row r="41" spans="1:8" x14ac:dyDescent="0.35">
      <c r="A41" s="61">
        <v>34</v>
      </c>
      <c r="B41" s="65" t="s">
        <v>107</v>
      </c>
      <c r="C41" s="43">
        <v>200000</v>
      </c>
      <c r="D41" s="10"/>
      <c r="E41" s="10"/>
      <c r="F41" s="10"/>
      <c r="G41" s="57">
        <v>600000</v>
      </c>
      <c r="H41" s="10">
        <f t="shared" si="0"/>
        <v>800000</v>
      </c>
    </row>
    <row r="42" spans="1:8" x14ac:dyDescent="0.35">
      <c r="A42" s="61">
        <v>35</v>
      </c>
      <c r="B42" s="65" t="s">
        <v>108</v>
      </c>
      <c r="C42" s="43">
        <v>100000</v>
      </c>
      <c r="D42" s="10"/>
      <c r="E42" s="10"/>
      <c r="F42" s="10"/>
      <c r="G42" s="57"/>
      <c r="H42" s="10">
        <f t="shared" si="0"/>
        <v>100000</v>
      </c>
    </row>
    <row r="43" spans="1:8" ht="21.75" thickBot="1" x14ac:dyDescent="0.4">
      <c r="A43" s="61">
        <v>36</v>
      </c>
      <c r="B43" s="66" t="s">
        <v>22</v>
      </c>
      <c r="C43" s="67">
        <v>153847.74</v>
      </c>
      <c r="D43" s="10"/>
      <c r="E43" s="10"/>
      <c r="F43" s="10"/>
      <c r="G43" s="57">
        <v>100000</v>
      </c>
      <c r="H43" s="10">
        <f t="shared" si="0"/>
        <v>253847.74</v>
      </c>
    </row>
    <row r="44" spans="1:8" ht="21.75" thickBot="1" x14ac:dyDescent="0.4">
      <c r="A44" s="68" t="s">
        <v>23</v>
      </c>
      <c r="B44" s="69" t="s">
        <v>24</v>
      </c>
      <c r="C44" s="17">
        <f>SUM(C45:C62)</f>
        <v>2390000</v>
      </c>
      <c r="D44" s="38"/>
      <c r="E44" s="38"/>
      <c r="F44" s="17">
        <f>+F53</f>
        <v>2030020</v>
      </c>
      <c r="G44" s="18">
        <f>SUM(G45:G62)</f>
        <v>2200000</v>
      </c>
      <c r="H44" s="18">
        <f>SUM(H45:H62)</f>
        <v>6620020</v>
      </c>
    </row>
    <row r="45" spans="1:8" x14ac:dyDescent="0.35">
      <c r="A45" s="70">
        <v>1</v>
      </c>
      <c r="B45" s="71" t="s">
        <v>25</v>
      </c>
      <c r="C45" s="72">
        <v>200000</v>
      </c>
      <c r="D45" s="44"/>
      <c r="E45" s="73"/>
      <c r="F45" s="21"/>
      <c r="G45" s="74">
        <v>600000</v>
      </c>
      <c r="H45" s="75">
        <f>+G45+C45</f>
        <v>800000</v>
      </c>
    </row>
    <row r="46" spans="1:8" x14ac:dyDescent="0.35">
      <c r="A46" s="76">
        <v>2</v>
      </c>
      <c r="B46" s="77" t="s">
        <v>26</v>
      </c>
      <c r="C46" s="78">
        <v>150000</v>
      </c>
      <c r="D46" s="15"/>
      <c r="E46" s="15"/>
      <c r="F46" s="10"/>
      <c r="G46" s="79"/>
      <c r="H46" s="75">
        <f>+C46+G46</f>
        <v>150000</v>
      </c>
    </row>
    <row r="47" spans="1:8" x14ac:dyDescent="0.35">
      <c r="A47" s="76">
        <v>3</v>
      </c>
      <c r="B47" s="77" t="s">
        <v>27</v>
      </c>
      <c r="C47" s="78">
        <v>150000</v>
      </c>
      <c r="D47" s="15"/>
      <c r="E47" s="15"/>
      <c r="F47" s="10"/>
      <c r="G47" s="80">
        <v>50000</v>
      </c>
      <c r="H47" s="75">
        <f t="shared" ref="H47:H60" si="1">+C47+G47</f>
        <v>200000</v>
      </c>
    </row>
    <row r="48" spans="1:8" x14ac:dyDescent="0.35">
      <c r="A48" s="81">
        <v>4</v>
      </c>
      <c r="B48" s="77" t="s">
        <v>28</v>
      </c>
      <c r="C48" s="78">
        <v>50000</v>
      </c>
      <c r="D48" s="15"/>
      <c r="E48" s="15"/>
      <c r="F48" s="10"/>
      <c r="G48" s="79"/>
      <c r="H48" s="75">
        <f t="shared" si="1"/>
        <v>50000</v>
      </c>
    </row>
    <row r="49" spans="1:8" x14ac:dyDescent="0.35">
      <c r="A49" s="81">
        <v>5</v>
      </c>
      <c r="B49" s="77" t="s">
        <v>29</v>
      </c>
      <c r="C49" s="78">
        <v>150000</v>
      </c>
      <c r="D49" s="15"/>
      <c r="E49" s="15"/>
      <c r="F49" s="10"/>
      <c r="G49" s="79"/>
      <c r="H49" s="75">
        <f t="shared" si="1"/>
        <v>150000</v>
      </c>
    </row>
    <row r="50" spans="1:8" x14ac:dyDescent="0.35">
      <c r="A50" s="76">
        <v>6</v>
      </c>
      <c r="B50" s="77" t="s">
        <v>30</v>
      </c>
      <c r="C50" s="78">
        <v>100000</v>
      </c>
      <c r="D50" s="15"/>
      <c r="E50" s="15"/>
      <c r="F50" s="10"/>
      <c r="G50" s="79">
        <v>0</v>
      </c>
      <c r="H50" s="75">
        <f t="shared" si="1"/>
        <v>100000</v>
      </c>
    </row>
    <row r="51" spans="1:8" x14ac:dyDescent="0.35">
      <c r="A51" s="81">
        <v>7</v>
      </c>
      <c r="B51" s="77" t="s">
        <v>31</v>
      </c>
      <c r="C51" s="82">
        <v>160000</v>
      </c>
      <c r="D51" s="15"/>
      <c r="E51" s="15"/>
      <c r="F51" s="10"/>
      <c r="G51" s="80">
        <v>100000</v>
      </c>
      <c r="H51" s="75">
        <f t="shared" si="1"/>
        <v>260000</v>
      </c>
    </row>
    <row r="52" spans="1:8" x14ac:dyDescent="0.35">
      <c r="A52" s="81">
        <v>8</v>
      </c>
      <c r="B52" s="77" t="s">
        <v>32</v>
      </c>
      <c r="C52" s="78">
        <v>150000</v>
      </c>
      <c r="D52" s="15"/>
      <c r="E52" s="15"/>
      <c r="F52" s="10"/>
      <c r="G52" s="79">
        <v>100000</v>
      </c>
      <c r="H52" s="75">
        <f t="shared" si="1"/>
        <v>250000</v>
      </c>
    </row>
    <row r="53" spans="1:8" x14ac:dyDescent="0.35">
      <c r="A53" s="76">
        <v>9</v>
      </c>
      <c r="B53" s="77" t="s">
        <v>33</v>
      </c>
      <c r="C53" s="78">
        <v>0</v>
      </c>
      <c r="D53" s="15"/>
      <c r="E53" s="15"/>
      <c r="F53" s="10">
        <v>2030020</v>
      </c>
      <c r="G53" s="79"/>
      <c r="H53" s="75">
        <f>+F53</f>
        <v>2030020</v>
      </c>
    </row>
    <row r="54" spans="1:8" x14ac:dyDescent="0.35">
      <c r="A54" s="81">
        <v>10</v>
      </c>
      <c r="B54" s="83" t="s">
        <v>109</v>
      </c>
      <c r="C54" s="84">
        <v>200000</v>
      </c>
      <c r="D54" s="15"/>
      <c r="E54" s="15"/>
      <c r="F54" s="10"/>
      <c r="G54" s="79">
        <v>550000</v>
      </c>
      <c r="H54" s="75">
        <f t="shared" si="1"/>
        <v>750000</v>
      </c>
    </row>
    <row r="55" spans="1:8" x14ac:dyDescent="0.35">
      <c r="A55" s="81">
        <v>11</v>
      </c>
      <c r="B55" s="85" t="s">
        <v>110</v>
      </c>
      <c r="C55" s="86">
        <v>200000</v>
      </c>
      <c r="D55" s="15"/>
      <c r="E55" s="15"/>
      <c r="F55" s="10"/>
      <c r="G55" s="79">
        <v>300000</v>
      </c>
      <c r="H55" s="75">
        <f t="shared" si="1"/>
        <v>500000</v>
      </c>
    </row>
    <row r="56" spans="1:8" ht="42" x14ac:dyDescent="0.35">
      <c r="A56" s="76">
        <v>12</v>
      </c>
      <c r="B56" s="87" t="s">
        <v>34</v>
      </c>
      <c r="C56" s="86">
        <v>150000</v>
      </c>
      <c r="D56" s="15"/>
      <c r="E56" s="15"/>
      <c r="F56" s="10"/>
      <c r="G56" s="79">
        <v>100000</v>
      </c>
      <c r="H56" s="75">
        <f t="shared" si="1"/>
        <v>250000</v>
      </c>
    </row>
    <row r="57" spans="1:8" x14ac:dyDescent="0.35">
      <c r="A57" s="81">
        <v>13</v>
      </c>
      <c r="B57" s="88" t="s">
        <v>111</v>
      </c>
      <c r="C57" s="22">
        <v>150000</v>
      </c>
      <c r="D57" s="15"/>
      <c r="E57" s="15"/>
      <c r="F57" s="10"/>
      <c r="G57" s="80">
        <v>300000</v>
      </c>
      <c r="H57" s="75">
        <f t="shared" si="1"/>
        <v>450000</v>
      </c>
    </row>
    <row r="58" spans="1:8" x14ac:dyDescent="0.35">
      <c r="A58" s="81">
        <v>14</v>
      </c>
      <c r="B58" s="89" t="s">
        <v>35</v>
      </c>
      <c r="C58" s="22">
        <v>80000</v>
      </c>
      <c r="D58" s="15"/>
      <c r="E58" s="15"/>
      <c r="F58" s="10"/>
      <c r="G58" s="79"/>
      <c r="H58" s="75">
        <f t="shared" si="1"/>
        <v>80000</v>
      </c>
    </row>
    <row r="59" spans="1:8" x14ac:dyDescent="0.35">
      <c r="A59" s="76">
        <v>15</v>
      </c>
      <c r="B59" s="90" t="s">
        <v>112</v>
      </c>
      <c r="C59" s="91">
        <v>100000</v>
      </c>
      <c r="D59" s="15"/>
      <c r="E59" s="15"/>
      <c r="F59" s="10"/>
      <c r="G59" s="79"/>
      <c r="H59" s="75">
        <f t="shared" si="1"/>
        <v>100000</v>
      </c>
    </row>
    <row r="60" spans="1:8" x14ac:dyDescent="0.35">
      <c r="A60" s="81">
        <v>16</v>
      </c>
      <c r="B60" s="92" t="s">
        <v>36</v>
      </c>
      <c r="C60" s="22">
        <v>150000</v>
      </c>
      <c r="D60" s="15"/>
      <c r="E60" s="15"/>
      <c r="F60" s="10"/>
      <c r="G60" s="79"/>
      <c r="H60" s="75">
        <f t="shared" si="1"/>
        <v>150000</v>
      </c>
    </row>
    <row r="61" spans="1:8" x14ac:dyDescent="0.35">
      <c r="A61" s="81">
        <v>17</v>
      </c>
      <c r="B61" s="93" t="s">
        <v>37</v>
      </c>
      <c r="C61" s="94">
        <v>100000</v>
      </c>
      <c r="D61" s="15"/>
      <c r="E61" s="15"/>
      <c r="F61" s="10"/>
      <c r="G61" s="79"/>
      <c r="H61" s="75">
        <f>+C61+G61</f>
        <v>100000</v>
      </c>
    </row>
    <row r="62" spans="1:8" ht="21.75" thickBot="1" x14ac:dyDescent="0.4">
      <c r="A62" s="76">
        <v>18</v>
      </c>
      <c r="B62" s="95" t="s">
        <v>113</v>
      </c>
      <c r="C62" s="96">
        <v>150000</v>
      </c>
      <c r="D62" s="15"/>
      <c r="E62" s="15"/>
      <c r="F62" s="10"/>
      <c r="G62" s="80">
        <v>100000</v>
      </c>
      <c r="H62" s="75">
        <f>+C62+G62</f>
        <v>250000</v>
      </c>
    </row>
    <row r="63" spans="1:8" ht="21.75" thickBot="1" x14ac:dyDescent="0.4">
      <c r="A63" s="37" t="s">
        <v>38</v>
      </c>
      <c r="B63" s="3" t="s">
        <v>39</v>
      </c>
      <c r="C63" s="17">
        <f>SUM(C64:C69)</f>
        <v>460000</v>
      </c>
      <c r="D63" s="38"/>
      <c r="E63" s="38"/>
      <c r="F63" s="39"/>
      <c r="G63" s="18">
        <f>SUM(G64:G69)</f>
        <v>300000</v>
      </c>
      <c r="H63" s="18">
        <f>+C63+G63</f>
        <v>760000</v>
      </c>
    </row>
    <row r="64" spans="1:8" x14ac:dyDescent="0.35">
      <c r="A64" s="97">
        <v>1</v>
      </c>
      <c r="B64" s="47" t="s">
        <v>40</v>
      </c>
      <c r="C64" s="54">
        <v>100000</v>
      </c>
      <c r="D64" s="15"/>
      <c r="E64" s="15"/>
      <c r="F64" s="10"/>
      <c r="G64" s="98">
        <v>50000</v>
      </c>
      <c r="H64" s="75">
        <f>+C64+G64</f>
        <v>150000</v>
      </c>
    </row>
    <row r="65" spans="1:8" x14ac:dyDescent="0.35">
      <c r="A65" s="99">
        <v>2</v>
      </c>
      <c r="B65" s="42" t="s">
        <v>41</v>
      </c>
      <c r="C65" s="43">
        <v>70000</v>
      </c>
      <c r="D65" s="15"/>
      <c r="E65" s="15"/>
      <c r="F65" s="10"/>
      <c r="G65" s="100"/>
      <c r="H65" s="75">
        <f>+C65</f>
        <v>70000</v>
      </c>
    </row>
    <row r="66" spans="1:8" x14ac:dyDescent="0.35">
      <c r="A66" s="99">
        <v>3</v>
      </c>
      <c r="B66" s="47" t="s">
        <v>42</v>
      </c>
      <c r="C66" s="22">
        <v>150000</v>
      </c>
      <c r="D66" s="15"/>
      <c r="E66" s="15"/>
      <c r="F66" s="10"/>
      <c r="G66" s="101">
        <v>250000</v>
      </c>
      <c r="H66" s="102">
        <f>+C66+G66</f>
        <v>400000</v>
      </c>
    </row>
    <row r="67" spans="1:8" x14ac:dyDescent="0.35">
      <c r="A67" s="99">
        <v>4</v>
      </c>
      <c r="B67" s="47" t="s">
        <v>43</v>
      </c>
      <c r="C67" s="46">
        <v>75000</v>
      </c>
      <c r="D67" s="15"/>
      <c r="E67" s="15"/>
      <c r="F67" s="10"/>
      <c r="G67" s="100"/>
      <c r="H67" s="75">
        <f t="shared" ref="H67:H69" si="2">+C67</f>
        <v>75000</v>
      </c>
    </row>
    <row r="68" spans="1:8" x14ac:dyDescent="0.35">
      <c r="A68" s="99">
        <v>5</v>
      </c>
      <c r="B68" s="47" t="s">
        <v>114</v>
      </c>
      <c r="C68" s="46">
        <v>30000</v>
      </c>
      <c r="D68" s="15"/>
      <c r="E68" s="15"/>
      <c r="F68" s="10"/>
      <c r="G68" s="100"/>
      <c r="H68" s="75">
        <f t="shared" si="2"/>
        <v>30000</v>
      </c>
    </row>
    <row r="69" spans="1:8" ht="21.75" thickBot="1" x14ac:dyDescent="0.4">
      <c r="A69" s="99">
        <v>6</v>
      </c>
      <c r="B69" s="47" t="s">
        <v>115</v>
      </c>
      <c r="C69" s="46">
        <v>35000</v>
      </c>
      <c r="D69" s="15"/>
      <c r="E69" s="15"/>
      <c r="F69" s="10"/>
      <c r="G69" s="100"/>
      <c r="H69" s="75">
        <f t="shared" si="2"/>
        <v>35000</v>
      </c>
    </row>
    <row r="70" spans="1:8" ht="21.75" thickBot="1" x14ac:dyDescent="0.4">
      <c r="A70" s="37" t="s">
        <v>44</v>
      </c>
      <c r="B70" s="3" t="s">
        <v>0</v>
      </c>
      <c r="C70" s="17">
        <f>SUM(C71:C86)</f>
        <v>2277207.59</v>
      </c>
      <c r="D70" s="38"/>
      <c r="E70" s="38"/>
      <c r="F70" s="39"/>
      <c r="G70" s="18">
        <f>SUM(G71:G86)</f>
        <v>3250000</v>
      </c>
      <c r="H70" s="18">
        <f>SUM(H71:H86)</f>
        <v>5527207.5899999999</v>
      </c>
    </row>
    <row r="71" spans="1:8" x14ac:dyDescent="0.35">
      <c r="A71" s="52">
        <v>1</v>
      </c>
      <c r="B71" s="103" t="s">
        <v>116</v>
      </c>
      <c r="C71" s="104">
        <v>150000</v>
      </c>
      <c r="D71" s="44"/>
      <c r="E71" s="73"/>
      <c r="F71" s="20"/>
      <c r="G71" s="105">
        <v>150000</v>
      </c>
      <c r="H71" s="44">
        <f>+C71+G71</f>
        <v>300000</v>
      </c>
    </row>
    <row r="72" spans="1:8" x14ac:dyDescent="0.35">
      <c r="A72" s="55">
        <v>2</v>
      </c>
      <c r="B72" s="106" t="s">
        <v>117</v>
      </c>
      <c r="C72" s="13">
        <v>296096.59000000003</v>
      </c>
      <c r="D72" s="15"/>
      <c r="E72" s="15"/>
      <c r="F72" s="10"/>
      <c r="G72" s="105">
        <v>800000</v>
      </c>
      <c r="H72" s="15">
        <f>+C72+G72</f>
        <v>1096096.5900000001</v>
      </c>
    </row>
    <row r="73" spans="1:8" x14ac:dyDescent="0.35">
      <c r="A73" s="55">
        <v>3</v>
      </c>
      <c r="B73" s="106" t="s">
        <v>118</v>
      </c>
      <c r="C73" s="13">
        <v>100000</v>
      </c>
      <c r="D73" s="15"/>
      <c r="E73" s="15"/>
      <c r="F73" s="10"/>
      <c r="G73" s="107">
        <v>250000</v>
      </c>
      <c r="H73" s="15">
        <f t="shared" ref="H73:H86" si="3">+C73+G73</f>
        <v>350000</v>
      </c>
    </row>
    <row r="74" spans="1:8" x14ac:dyDescent="0.35">
      <c r="A74" s="55">
        <v>4</v>
      </c>
      <c r="B74" s="106" t="s">
        <v>119</v>
      </c>
      <c r="C74" s="13">
        <v>150000</v>
      </c>
      <c r="D74" s="15"/>
      <c r="E74" s="15"/>
      <c r="F74" s="10"/>
      <c r="G74" s="107">
        <v>100000</v>
      </c>
      <c r="H74" s="15">
        <f t="shared" si="3"/>
        <v>250000</v>
      </c>
    </row>
    <row r="75" spans="1:8" x14ac:dyDescent="0.35">
      <c r="A75" s="55">
        <v>5</v>
      </c>
      <c r="B75" s="106" t="s">
        <v>120</v>
      </c>
      <c r="C75" s="13">
        <v>50000</v>
      </c>
      <c r="D75" s="15"/>
      <c r="E75" s="15"/>
      <c r="F75" s="10"/>
      <c r="G75" s="107"/>
      <c r="H75" s="15">
        <f t="shared" si="3"/>
        <v>50000</v>
      </c>
    </row>
    <row r="76" spans="1:8" x14ac:dyDescent="0.35">
      <c r="A76" s="55">
        <v>6</v>
      </c>
      <c r="B76" s="108" t="s">
        <v>121</v>
      </c>
      <c r="C76" s="13">
        <v>150000</v>
      </c>
      <c r="D76" s="15"/>
      <c r="E76" s="15"/>
      <c r="F76" s="10"/>
      <c r="G76" s="107">
        <v>50000</v>
      </c>
      <c r="H76" s="15">
        <f t="shared" si="3"/>
        <v>200000</v>
      </c>
    </row>
    <row r="77" spans="1:8" x14ac:dyDescent="0.35">
      <c r="A77" s="55">
        <v>7</v>
      </c>
      <c r="B77" s="25" t="s">
        <v>122</v>
      </c>
      <c r="C77" s="13">
        <v>100000</v>
      </c>
      <c r="D77" s="15"/>
      <c r="E77" s="15"/>
      <c r="F77" s="10"/>
      <c r="G77" s="107"/>
      <c r="H77" s="15">
        <f t="shared" si="3"/>
        <v>100000</v>
      </c>
    </row>
    <row r="78" spans="1:8" x14ac:dyDescent="0.35">
      <c r="A78" s="55">
        <v>8</v>
      </c>
      <c r="B78" s="109" t="s">
        <v>123</v>
      </c>
      <c r="C78" s="13">
        <v>130000</v>
      </c>
      <c r="D78" s="15"/>
      <c r="E78" s="15"/>
      <c r="F78" s="10"/>
      <c r="G78" s="107"/>
      <c r="H78" s="15">
        <f t="shared" si="3"/>
        <v>130000</v>
      </c>
    </row>
    <row r="79" spans="1:8" x14ac:dyDescent="0.35">
      <c r="A79" s="55">
        <v>9</v>
      </c>
      <c r="B79" s="110" t="s">
        <v>124</v>
      </c>
      <c r="C79" s="13">
        <v>100000</v>
      </c>
      <c r="D79" s="15"/>
      <c r="E79" s="15"/>
      <c r="F79" s="10"/>
      <c r="G79" s="107">
        <v>300000</v>
      </c>
      <c r="H79" s="15">
        <f t="shared" si="3"/>
        <v>400000</v>
      </c>
    </row>
    <row r="80" spans="1:8" x14ac:dyDescent="0.35">
      <c r="A80" s="55">
        <v>10</v>
      </c>
      <c r="B80" s="109" t="s">
        <v>125</v>
      </c>
      <c r="C80" s="13">
        <v>130000</v>
      </c>
      <c r="D80" s="15"/>
      <c r="E80" s="15"/>
      <c r="F80" s="10"/>
      <c r="G80" s="107">
        <v>200000</v>
      </c>
      <c r="H80" s="15">
        <f t="shared" si="3"/>
        <v>330000</v>
      </c>
    </row>
    <row r="81" spans="1:8" x14ac:dyDescent="0.35">
      <c r="A81" s="55">
        <v>11</v>
      </c>
      <c r="B81" s="109" t="s">
        <v>126</v>
      </c>
      <c r="C81" s="13">
        <v>221111</v>
      </c>
      <c r="D81" s="15"/>
      <c r="E81" s="15"/>
      <c r="F81" s="10"/>
      <c r="G81" s="107">
        <v>800000</v>
      </c>
      <c r="H81" s="15">
        <f t="shared" si="3"/>
        <v>1021111</v>
      </c>
    </row>
    <row r="82" spans="1:8" x14ac:dyDescent="0.35">
      <c r="A82" s="55">
        <v>12</v>
      </c>
      <c r="B82" s="111" t="s">
        <v>127</v>
      </c>
      <c r="C82" s="13">
        <v>200000</v>
      </c>
      <c r="D82" s="15"/>
      <c r="E82" s="15"/>
      <c r="F82" s="10"/>
      <c r="G82" s="107">
        <v>150000</v>
      </c>
      <c r="H82" s="15">
        <f t="shared" si="3"/>
        <v>350000</v>
      </c>
    </row>
    <row r="83" spans="1:8" x14ac:dyDescent="0.35">
      <c r="A83" s="55">
        <v>13</v>
      </c>
      <c r="B83" s="112" t="s">
        <v>45</v>
      </c>
      <c r="C83" s="13">
        <v>100000</v>
      </c>
      <c r="D83" s="15"/>
      <c r="E83" s="15"/>
      <c r="F83" s="10"/>
      <c r="G83" s="107">
        <v>250000</v>
      </c>
      <c r="H83" s="15">
        <f t="shared" si="3"/>
        <v>350000</v>
      </c>
    </row>
    <row r="84" spans="1:8" x14ac:dyDescent="0.35">
      <c r="A84" s="55">
        <v>14</v>
      </c>
      <c r="B84" s="112" t="s">
        <v>131</v>
      </c>
      <c r="C84" s="13">
        <v>150000</v>
      </c>
      <c r="D84" s="15"/>
      <c r="E84" s="15"/>
      <c r="F84" s="10"/>
      <c r="G84" s="107"/>
      <c r="H84" s="15">
        <f t="shared" si="3"/>
        <v>150000</v>
      </c>
    </row>
    <row r="85" spans="1:8" x14ac:dyDescent="0.35">
      <c r="A85" s="55">
        <v>15</v>
      </c>
      <c r="B85" s="113" t="s">
        <v>128</v>
      </c>
      <c r="C85" s="13">
        <v>150000</v>
      </c>
      <c r="D85" s="15"/>
      <c r="E85" s="15"/>
      <c r="F85" s="10"/>
      <c r="G85" s="114">
        <v>100000</v>
      </c>
      <c r="H85" s="15">
        <f t="shared" si="3"/>
        <v>250000</v>
      </c>
    </row>
    <row r="86" spans="1:8" ht="21.75" thickBot="1" x14ac:dyDescent="0.4">
      <c r="A86" s="55">
        <v>16</v>
      </c>
      <c r="B86" s="115" t="s">
        <v>129</v>
      </c>
      <c r="C86" s="23">
        <v>100000</v>
      </c>
      <c r="D86" s="15"/>
      <c r="E86" s="15"/>
      <c r="F86" s="10"/>
      <c r="G86" s="116">
        <v>100000</v>
      </c>
      <c r="H86" s="15">
        <f t="shared" si="3"/>
        <v>200000</v>
      </c>
    </row>
    <row r="87" spans="1:8" ht="21.75" thickBot="1" x14ac:dyDescent="0.4">
      <c r="A87" s="37" t="s">
        <v>46</v>
      </c>
      <c r="B87" s="3" t="s">
        <v>47</v>
      </c>
      <c r="C87" s="17">
        <f>SUM(C88:C96)</f>
        <v>1232000</v>
      </c>
      <c r="D87" s="38"/>
      <c r="E87" s="38"/>
      <c r="F87" s="39"/>
      <c r="G87" s="18">
        <f>SUM(G88:G96)</f>
        <v>2900000</v>
      </c>
      <c r="H87" s="18">
        <f>SUM(C87:G87)</f>
        <v>4132000</v>
      </c>
    </row>
    <row r="88" spans="1:8" x14ac:dyDescent="0.35">
      <c r="A88" s="52">
        <v>1</v>
      </c>
      <c r="B88" s="117" t="s">
        <v>130</v>
      </c>
      <c r="C88" s="54">
        <v>102000</v>
      </c>
      <c r="D88" s="44"/>
      <c r="E88" s="73"/>
      <c r="F88" s="118"/>
      <c r="G88" s="104">
        <v>300000</v>
      </c>
      <c r="H88" s="119">
        <f>+C88+G88</f>
        <v>402000</v>
      </c>
    </row>
    <row r="89" spans="1:8" x14ac:dyDescent="0.35">
      <c r="A89" s="41">
        <v>2</v>
      </c>
      <c r="B89" s="120" t="s">
        <v>48</v>
      </c>
      <c r="C89" s="43">
        <v>100000</v>
      </c>
      <c r="D89" s="44"/>
      <c r="E89" s="44"/>
      <c r="F89" s="121"/>
      <c r="G89" s="122"/>
      <c r="H89" s="119">
        <f>+C89</f>
        <v>100000</v>
      </c>
    </row>
    <row r="90" spans="1:8" x14ac:dyDescent="0.35">
      <c r="A90" s="41">
        <v>3</v>
      </c>
      <c r="B90" s="123" t="s">
        <v>49</v>
      </c>
      <c r="C90" s="43">
        <v>300000</v>
      </c>
      <c r="D90" s="44"/>
      <c r="E90" s="44"/>
      <c r="F90" s="121"/>
      <c r="G90" s="122">
        <v>1700000</v>
      </c>
      <c r="H90" s="119">
        <f>+C90+G90</f>
        <v>2000000</v>
      </c>
    </row>
    <row r="91" spans="1:8" x14ac:dyDescent="0.35">
      <c r="A91" s="41">
        <v>4</v>
      </c>
      <c r="B91" s="123" t="s">
        <v>50</v>
      </c>
      <c r="C91" s="43">
        <v>150000</v>
      </c>
      <c r="D91" s="44"/>
      <c r="E91" s="44"/>
      <c r="F91" s="121"/>
      <c r="G91" s="122">
        <v>100000</v>
      </c>
      <c r="H91" s="119">
        <f>+C91+G91</f>
        <v>250000</v>
      </c>
    </row>
    <row r="92" spans="1:8" x14ac:dyDescent="0.35">
      <c r="A92" s="41">
        <v>5</v>
      </c>
      <c r="B92" s="123" t="s">
        <v>51</v>
      </c>
      <c r="C92" s="43">
        <v>200000</v>
      </c>
      <c r="D92" s="44"/>
      <c r="E92" s="44"/>
      <c r="F92" s="121"/>
      <c r="G92" s="122">
        <v>800000</v>
      </c>
      <c r="H92" s="119">
        <f>+C92+G92</f>
        <v>1000000</v>
      </c>
    </row>
    <row r="93" spans="1:8" x14ac:dyDescent="0.35">
      <c r="A93" s="41">
        <v>6</v>
      </c>
      <c r="B93" s="120" t="s">
        <v>132</v>
      </c>
      <c r="C93" s="124">
        <v>100000</v>
      </c>
      <c r="D93" s="44"/>
      <c r="E93" s="44"/>
      <c r="F93" s="121"/>
      <c r="G93" s="122"/>
      <c r="H93" s="119">
        <f t="shared" ref="H93:H96" si="4">+C93</f>
        <v>100000</v>
      </c>
    </row>
    <row r="94" spans="1:8" x14ac:dyDescent="0.35">
      <c r="A94" s="41">
        <v>7</v>
      </c>
      <c r="B94" s="120" t="s">
        <v>133</v>
      </c>
      <c r="C94" s="124">
        <v>80000</v>
      </c>
      <c r="D94" s="44"/>
      <c r="E94" s="44"/>
      <c r="F94" s="121"/>
      <c r="G94" s="122"/>
      <c r="H94" s="119">
        <f t="shared" si="4"/>
        <v>80000</v>
      </c>
    </row>
    <row r="95" spans="1:8" x14ac:dyDescent="0.35">
      <c r="A95" s="41">
        <v>8</v>
      </c>
      <c r="B95" s="120" t="s">
        <v>134</v>
      </c>
      <c r="C95" s="124">
        <v>100000</v>
      </c>
      <c r="D95" s="44"/>
      <c r="E95" s="44"/>
      <c r="F95" s="121"/>
      <c r="G95" s="122"/>
      <c r="H95" s="119">
        <f t="shared" si="4"/>
        <v>100000</v>
      </c>
    </row>
    <row r="96" spans="1:8" ht="21.75" thickBot="1" x14ac:dyDescent="0.4">
      <c r="A96" s="41">
        <v>9</v>
      </c>
      <c r="B96" s="125" t="s">
        <v>135</v>
      </c>
      <c r="C96" s="126">
        <v>100000</v>
      </c>
      <c r="D96" s="44"/>
      <c r="E96" s="44"/>
      <c r="F96" s="121"/>
      <c r="G96" s="127"/>
      <c r="H96" s="119">
        <f t="shared" si="4"/>
        <v>100000</v>
      </c>
    </row>
    <row r="97" spans="1:8" ht="21.75" thickBot="1" x14ac:dyDescent="0.4">
      <c r="A97" s="37" t="s">
        <v>52</v>
      </c>
      <c r="B97" s="3" t="s">
        <v>53</v>
      </c>
      <c r="C97" s="4">
        <f>SUM(C98:C112)</f>
        <v>1615000</v>
      </c>
      <c r="D97" s="38"/>
      <c r="E97" s="128"/>
      <c r="F97" s="39"/>
      <c r="G97" s="17">
        <f>SUM(G98:G112)</f>
        <v>1050000</v>
      </c>
      <c r="H97" s="18">
        <f>SUM(H98:H112)</f>
        <v>2665000</v>
      </c>
    </row>
    <row r="98" spans="1:8" x14ac:dyDescent="0.35">
      <c r="A98" s="41">
        <v>1</v>
      </c>
      <c r="B98" s="117" t="s">
        <v>136</v>
      </c>
      <c r="C98" s="43">
        <v>100000</v>
      </c>
      <c r="D98" s="73"/>
      <c r="E98" s="129"/>
      <c r="F98" s="21"/>
      <c r="G98" s="130">
        <v>400000</v>
      </c>
      <c r="H98" s="131">
        <f>+C98+G98</f>
        <v>500000</v>
      </c>
    </row>
    <row r="99" spans="1:8" x14ac:dyDescent="0.35">
      <c r="A99" s="55">
        <v>2</v>
      </c>
      <c r="B99" s="120" t="s">
        <v>137</v>
      </c>
      <c r="C99" s="43">
        <v>100000</v>
      </c>
      <c r="D99" s="15"/>
      <c r="E99" s="132"/>
      <c r="F99" s="10"/>
      <c r="G99" s="105">
        <v>100000</v>
      </c>
      <c r="H99" s="133">
        <f>+C99+G99</f>
        <v>200000</v>
      </c>
    </row>
    <row r="100" spans="1:8" x14ac:dyDescent="0.35">
      <c r="A100" s="55">
        <v>3</v>
      </c>
      <c r="B100" s="123" t="s">
        <v>138</v>
      </c>
      <c r="C100" s="43">
        <v>100000</v>
      </c>
      <c r="D100" s="15"/>
      <c r="E100" s="132"/>
      <c r="F100" s="10"/>
      <c r="G100" s="105">
        <v>100000</v>
      </c>
      <c r="H100" s="133">
        <f t="shared" ref="H100:H112" si="5">+C100+G100</f>
        <v>200000</v>
      </c>
    </row>
    <row r="101" spans="1:8" x14ac:dyDescent="0.35">
      <c r="A101" s="55">
        <v>4</v>
      </c>
      <c r="B101" s="120" t="s">
        <v>139</v>
      </c>
      <c r="C101" s="43">
        <v>150000</v>
      </c>
      <c r="D101" s="15"/>
      <c r="E101" s="132"/>
      <c r="F101" s="10"/>
      <c r="G101" s="105"/>
      <c r="H101" s="133">
        <f t="shared" si="5"/>
        <v>150000</v>
      </c>
    </row>
    <row r="102" spans="1:8" x14ac:dyDescent="0.35">
      <c r="A102" s="55">
        <v>5</v>
      </c>
      <c r="B102" s="123" t="s">
        <v>140</v>
      </c>
      <c r="C102" s="43">
        <v>150000</v>
      </c>
      <c r="D102" s="15"/>
      <c r="E102" s="132"/>
      <c r="F102" s="10"/>
      <c r="G102" s="105"/>
      <c r="H102" s="133">
        <f t="shared" si="5"/>
        <v>150000</v>
      </c>
    </row>
    <row r="103" spans="1:8" x14ac:dyDescent="0.35">
      <c r="A103" s="55">
        <v>6</v>
      </c>
      <c r="B103" s="123" t="s">
        <v>141</v>
      </c>
      <c r="C103" s="43">
        <v>100000</v>
      </c>
      <c r="D103" s="15"/>
      <c r="E103" s="132"/>
      <c r="F103" s="10"/>
      <c r="G103" s="105"/>
      <c r="H103" s="133">
        <f t="shared" si="5"/>
        <v>100000</v>
      </c>
    </row>
    <row r="104" spans="1:8" x14ac:dyDescent="0.35">
      <c r="A104" s="55">
        <v>7</v>
      </c>
      <c r="B104" s="123" t="s">
        <v>54</v>
      </c>
      <c r="C104" s="43">
        <v>100000</v>
      </c>
      <c r="D104" s="15"/>
      <c r="E104" s="132"/>
      <c r="F104" s="10"/>
      <c r="G104" s="105"/>
      <c r="H104" s="133">
        <f t="shared" si="5"/>
        <v>100000</v>
      </c>
    </row>
    <row r="105" spans="1:8" x14ac:dyDescent="0.35">
      <c r="A105" s="55">
        <v>8</v>
      </c>
      <c r="B105" s="123" t="s">
        <v>142</v>
      </c>
      <c r="C105" s="43">
        <v>100000</v>
      </c>
      <c r="D105" s="15"/>
      <c r="E105" s="132"/>
      <c r="F105" s="10"/>
      <c r="G105" s="105">
        <v>100000</v>
      </c>
      <c r="H105" s="133">
        <f t="shared" si="5"/>
        <v>200000</v>
      </c>
    </row>
    <row r="106" spans="1:8" x14ac:dyDescent="0.35">
      <c r="A106" s="55">
        <v>9</v>
      </c>
      <c r="B106" s="123" t="s">
        <v>143</v>
      </c>
      <c r="C106" s="43">
        <v>150000</v>
      </c>
      <c r="D106" s="15"/>
      <c r="E106" s="132"/>
      <c r="F106" s="10"/>
      <c r="G106" s="105"/>
      <c r="H106" s="133">
        <f t="shared" si="5"/>
        <v>150000</v>
      </c>
    </row>
    <row r="107" spans="1:8" x14ac:dyDescent="0.35">
      <c r="A107" s="55">
        <v>10</v>
      </c>
      <c r="B107" s="123" t="s">
        <v>144</v>
      </c>
      <c r="C107" s="43">
        <v>15000</v>
      </c>
      <c r="D107" s="15"/>
      <c r="E107" s="132"/>
      <c r="F107" s="10"/>
      <c r="G107" s="105"/>
      <c r="H107" s="133">
        <f t="shared" si="5"/>
        <v>15000</v>
      </c>
    </row>
    <row r="108" spans="1:8" x14ac:dyDescent="0.35">
      <c r="A108" s="55">
        <v>11</v>
      </c>
      <c r="B108" s="123" t="s">
        <v>145</v>
      </c>
      <c r="C108" s="43">
        <v>50000</v>
      </c>
      <c r="D108" s="15"/>
      <c r="E108" s="132"/>
      <c r="F108" s="10"/>
      <c r="G108" s="105"/>
      <c r="H108" s="133">
        <f t="shared" si="5"/>
        <v>50000</v>
      </c>
    </row>
    <row r="109" spans="1:8" x14ac:dyDescent="0.35">
      <c r="A109" s="55">
        <v>12</v>
      </c>
      <c r="B109" s="111" t="s">
        <v>146</v>
      </c>
      <c r="C109" s="43">
        <v>100000</v>
      </c>
      <c r="D109" s="15"/>
      <c r="E109" s="132"/>
      <c r="F109" s="10"/>
      <c r="G109" s="105">
        <v>250000</v>
      </c>
      <c r="H109" s="133">
        <f t="shared" si="5"/>
        <v>350000</v>
      </c>
    </row>
    <row r="110" spans="1:8" x14ac:dyDescent="0.35">
      <c r="A110" s="55">
        <v>13</v>
      </c>
      <c r="B110" s="111" t="s">
        <v>147</v>
      </c>
      <c r="C110" s="22">
        <v>150000</v>
      </c>
      <c r="D110" s="15"/>
      <c r="E110" s="132"/>
      <c r="F110" s="10"/>
      <c r="G110" s="134"/>
      <c r="H110" s="133">
        <f t="shared" si="5"/>
        <v>150000</v>
      </c>
    </row>
    <row r="111" spans="1:8" x14ac:dyDescent="0.35">
      <c r="A111" s="55">
        <v>14</v>
      </c>
      <c r="B111" s="111" t="s">
        <v>148</v>
      </c>
      <c r="C111" s="22">
        <v>100000</v>
      </c>
      <c r="D111" s="15"/>
      <c r="E111" s="132"/>
      <c r="F111" s="10"/>
      <c r="G111" s="134">
        <v>100000</v>
      </c>
      <c r="H111" s="133">
        <f t="shared" si="5"/>
        <v>200000</v>
      </c>
    </row>
    <row r="112" spans="1:8" ht="21.75" thickBot="1" x14ac:dyDescent="0.4">
      <c r="A112" s="55">
        <v>15</v>
      </c>
      <c r="B112" s="135" t="s">
        <v>55</v>
      </c>
      <c r="C112" s="46">
        <v>150000</v>
      </c>
      <c r="D112" s="136"/>
      <c r="E112" s="132"/>
      <c r="F112" s="50"/>
      <c r="G112" s="137"/>
      <c r="H112" s="133">
        <f t="shared" si="5"/>
        <v>150000</v>
      </c>
    </row>
    <row r="113" spans="1:8" ht="21.75" thickBot="1" x14ac:dyDescent="0.4">
      <c r="A113" s="37" t="s">
        <v>52</v>
      </c>
      <c r="B113" s="3" t="s">
        <v>56</v>
      </c>
      <c r="C113" s="4">
        <f>+C114+C115+C117+C116</f>
        <v>441957</v>
      </c>
      <c r="D113" s="38"/>
      <c r="E113" s="128"/>
      <c r="F113" s="39"/>
      <c r="G113" s="18">
        <f>+G114+G117</f>
        <v>1000000</v>
      </c>
      <c r="H113" s="18">
        <f>+H114+H115+H116+H117</f>
        <v>1441957</v>
      </c>
    </row>
    <row r="114" spans="1:8" x14ac:dyDescent="0.35">
      <c r="A114" s="138"/>
      <c r="B114" s="139" t="s">
        <v>57</v>
      </c>
      <c r="C114" s="140">
        <v>191957</v>
      </c>
      <c r="D114" s="141"/>
      <c r="E114" s="21"/>
      <c r="F114" s="129"/>
      <c r="G114" s="122">
        <v>100000</v>
      </c>
      <c r="H114" s="142">
        <f>+C114+G114</f>
        <v>291957</v>
      </c>
    </row>
    <row r="115" spans="1:8" x14ac:dyDescent="0.35">
      <c r="A115" s="143"/>
      <c r="B115" s="47" t="s">
        <v>58</v>
      </c>
      <c r="C115" s="46">
        <v>50000</v>
      </c>
      <c r="D115" s="144"/>
      <c r="E115" s="10"/>
      <c r="F115" s="132"/>
      <c r="G115" s="13"/>
      <c r="H115" s="26">
        <f>+C115</f>
        <v>50000</v>
      </c>
    </row>
    <row r="116" spans="1:8" x14ac:dyDescent="0.35">
      <c r="A116" s="143"/>
      <c r="B116" s="47" t="s">
        <v>59</v>
      </c>
      <c r="C116" s="46">
        <v>100000</v>
      </c>
      <c r="D116" s="144"/>
      <c r="E116" s="10"/>
      <c r="F116" s="132"/>
      <c r="G116" s="13"/>
      <c r="H116" s="26">
        <f t="shared" ref="H116" si="6">+C116</f>
        <v>100000</v>
      </c>
    </row>
    <row r="117" spans="1:8" ht="21.75" thickBot="1" x14ac:dyDescent="0.4">
      <c r="A117" s="145"/>
      <c r="B117" s="146" t="s">
        <v>149</v>
      </c>
      <c r="C117" s="46">
        <v>100000</v>
      </c>
      <c r="D117" s="144"/>
      <c r="E117" s="50"/>
      <c r="F117" s="132"/>
      <c r="G117" s="23">
        <v>900000</v>
      </c>
      <c r="H117" s="26">
        <f>+C117+G117</f>
        <v>1000000</v>
      </c>
    </row>
    <row r="118" spans="1:8" ht="21.75" thickBot="1" x14ac:dyDescent="0.4">
      <c r="A118" s="37" t="s">
        <v>60</v>
      </c>
      <c r="B118" s="147" t="s">
        <v>61</v>
      </c>
      <c r="C118" s="29">
        <f>+C119+C120+C121</f>
        <v>500000</v>
      </c>
      <c r="D118" s="148"/>
      <c r="E118" s="149"/>
      <c r="F118" s="150"/>
      <c r="G118" s="29">
        <f>+G119</f>
        <v>800000</v>
      </c>
      <c r="H118" s="28">
        <f>+H119+H120+H121</f>
        <v>1300000</v>
      </c>
    </row>
    <row r="119" spans="1:8" x14ac:dyDescent="0.35">
      <c r="A119" s="138">
        <v>1</v>
      </c>
      <c r="B119" s="151" t="s">
        <v>150</v>
      </c>
      <c r="C119" s="54">
        <v>200000</v>
      </c>
      <c r="D119" s="152"/>
      <c r="E119" s="20"/>
      <c r="F119" s="153"/>
      <c r="G119" s="8">
        <v>800000</v>
      </c>
      <c r="H119" s="154">
        <f t="shared" ref="H119" si="7">+C119+G119</f>
        <v>1000000</v>
      </c>
    </row>
    <row r="120" spans="1:8" x14ac:dyDescent="0.35">
      <c r="A120" s="143">
        <v>2</v>
      </c>
      <c r="B120" s="42" t="s">
        <v>151</v>
      </c>
      <c r="C120" s="43">
        <v>150000</v>
      </c>
      <c r="D120" s="144"/>
      <c r="E120" s="10"/>
      <c r="F120" s="132"/>
      <c r="G120" s="11"/>
      <c r="H120" s="155">
        <f>+C120</f>
        <v>150000</v>
      </c>
    </row>
    <row r="121" spans="1:8" ht="21.75" thickBot="1" x14ac:dyDescent="0.4">
      <c r="A121" s="143">
        <v>3</v>
      </c>
      <c r="B121" s="156" t="s">
        <v>152</v>
      </c>
      <c r="C121" s="67">
        <v>150000</v>
      </c>
      <c r="D121" s="157"/>
      <c r="E121" s="50"/>
      <c r="F121" s="158"/>
      <c r="G121" s="16"/>
      <c r="H121" s="159">
        <f>+C121</f>
        <v>150000</v>
      </c>
    </row>
    <row r="122" spans="1:8" ht="21.75" thickBot="1" x14ac:dyDescent="0.4">
      <c r="A122" s="68" t="s">
        <v>62</v>
      </c>
      <c r="B122" s="69" t="s">
        <v>63</v>
      </c>
      <c r="C122" s="31">
        <f>SUM(C123:C126)</f>
        <v>680000</v>
      </c>
      <c r="D122" s="160"/>
      <c r="E122" s="161"/>
      <c r="F122" s="162"/>
      <c r="G122" s="31">
        <f>SUM(G123:G126)</f>
        <v>1300000</v>
      </c>
      <c r="H122" s="30">
        <f>+C122+G122</f>
        <v>1980000</v>
      </c>
    </row>
    <row r="123" spans="1:8" x14ac:dyDescent="0.35">
      <c r="A123" s="97">
        <v>1</v>
      </c>
      <c r="B123" s="163" t="s">
        <v>153</v>
      </c>
      <c r="C123" s="164">
        <v>300000</v>
      </c>
      <c r="D123" s="44"/>
      <c r="E123" s="153"/>
      <c r="F123" s="121"/>
      <c r="G123" s="165">
        <v>1300000</v>
      </c>
      <c r="H123" s="73">
        <f>+C123+G123</f>
        <v>1600000</v>
      </c>
    </row>
    <row r="124" spans="1:8" x14ac:dyDescent="0.35">
      <c r="A124" s="99">
        <v>2</v>
      </c>
      <c r="B124" s="166" t="s">
        <v>64</v>
      </c>
      <c r="C124" s="27">
        <v>230000</v>
      </c>
      <c r="D124" s="44"/>
      <c r="E124" s="129"/>
      <c r="F124" s="121"/>
      <c r="G124" s="167"/>
      <c r="H124" s="44">
        <f>+C124+D124+E124+F124+G124</f>
        <v>230000</v>
      </c>
    </row>
    <row r="125" spans="1:8" x14ac:dyDescent="0.35">
      <c r="A125" s="99">
        <v>3</v>
      </c>
      <c r="B125" s="65" t="s">
        <v>65</v>
      </c>
      <c r="C125" s="43">
        <v>50000</v>
      </c>
      <c r="D125" s="44"/>
      <c r="E125" s="129"/>
      <c r="F125" s="121"/>
      <c r="G125" s="86"/>
      <c r="H125" s="44">
        <f t="shared" ref="H125:H126" si="8">+C125+D125+E125+F125+G125</f>
        <v>50000</v>
      </c>
    </row>
    <row r="126" spans="1:8" ht="21.75" thickBot="1" x14ac:dyDescent="0.4">
      <c r="A126" s="99">
        <v>4</v>
      </c>
      <c r="B126" s="166" t="s">
        <v>154</v>
      </c>
      <c r="C126" s="168">
        <v>100000</v>
      </c>
      <c r="D126" s="44"/>
      <c r="E126" s="129"/>
      <c r="F126" s="121"/>
      <c r="G126" s="86"/>
      <c r="H126" s="44">
        <f t="shared" si="8"/>
        <v>100000</v>
      </c>
    </row>
    <row r="127" spans="1:8" ht="21.75" thickBot="1" x14ac:dyDescent="0.4">
      <c r="A127" s="173" t="s">
        <v>66</v>
      </c>
      <c r="B127" s="174" t="s">
        <v>67</v>
      </c>
      <c r="C127" s="175">
        <f>+C128+C129+C130+C131+C132</f>
        <v>610000</v>
      </c>
      <c r="D127" s="176"/>
      <c r="E127" s="177"/>
      <c r="F127" s="178"/>
      <c r="G127" s="179">
        <f>SUM(G128:G132)</f>
        <v>550000</v>
      </c>
      <c r="H127" s="175">
        <f>+C127+G127</f>
        <v>1160000</v>
      </c>
    </row>
    <row r="128" spans="1:8" x14ac:dyDescent="0.35">
      <c r="A128" s="180">
        <v>1</v>
      </c>
      <c r="B128" s="181" t="s">
        <v>68</v>
      </c>
      <c r="C128" s="182">
        <v>170000</v>
      </c>
      <c r="D128" s="183"/>
      <c r="E128" s="184"/>
      <c r="F128" s="185"/>
      <c r="G128" s="9">
        <v>150000</v>
      </c>
      <c r="H128" s="104">
        <f>+C128+G128</f>
        <v>320000</v>
      </c>
    </row>
    <row r="129" spans="1:8" x14ac:dyDescent="0.35">
      <c r="A129" s="19">
        <v>2</v>
      </c>
      <c r="B129" s="7" t="s">
        <v>69</v>
      </c>
      <c r="C129" s="186">
        <v>100000</v>
      </c>
      <c r="D129" s="187"/>
      <c r="E129" s="188"/>
      <c r="F129" s="189"/>
      <c r="G129" s="12">
        <v>150000</v>
      </c>
      <c r="H129" s="32">
        <f>+C129+G129</f>
        <v>250000</v>
      </c>
    </row>
    <row r="130" spans="1:8" x14ac:dyDescent="0.35">
      <c r="A130" s="19">
        <v>3</v>
      </c>
      <c r="B130" s="14" t="s">
        <v>70</v>
      </c>
      <c r="C130" s="190">
        <v>140000</v>
      </c>
      <c r="D130" s="187"/>
      <c r="E130" s="188"/>
      <c r="F130" s="189"/>
      <c r="G130" s="122"/>
      <c r="H130" s="122">
        <f>+C130</f>
        <v>140000</v>
      </c>
    </row>
    <row r="131" spans="1:8" x14ac:dyDescent="0.35">
      <c r="A131" s="19">
        <v>4</v>
      </c>
      <c r="B131" s="7" t="s">
        <v>71</v>
      </c>
      <c r="C131" s="190">
        <v>150000</v>
      </c>
      <c r="D131" s="187"/>
      <c r="E131" s="188"/>
      <c r="F131" s="189"/>
      <c r="G131" s="13">
        <v>250000</v>
      </c>
      <c r="H131" s="122">
        <f>+C131+G131</f>
        <v>400000</v>
      </c>
    </row>
    <row r="132" spans="1:8" ht="21.75" thickBot="1" x14ac:dyDescent="0.4">
      <c r="A132" s="191">
        <v>5</v>
      </c>
      <c r="B132" s="192" t="s">
        <v>72</v>
      </c>
      <c r="C132" s="193">
        <v>50000</v>
      </c>
      <c r="D132" s="194"/>
      <c r="E132" s="195"/>
      <c r="F132" s="196"/>
      <c r="G132" s="23"/>
      <c r="H132" s="197">
        <f>C132+G132</f>
        <v>50000</v>
      </c>
    </row>
    <row r="133" spans="1:8" ht="21.75" thickBot="1" x14ac:dyDescent="0.4">
      <c r="A133" s="6" t="s">
        <v>73</v>
      </c>
      <c r="B133" s="200" t="s">
        <v>67</v>
      </c>
      <c r="C133" s="169">
        <f>SUM(C134:C150)</f>
        <v>2010753</v>
      </c>
      <c r="D133" s="170"/>
      <c r="E133" s="172">
        <f>+E138</f>
        <v>281337</v>
      </c>
      <c r="F133" s="201"/>
      <c r="G133" s="171">
        <f>SUM(G134:G150)</f>
        <v>2575910</v>
      </c>
      <c r="H133" s="175">
        <f>+C133+E133+G133</f>
        <v>4868000</v>
      </c>
    </row>
    <row r="134" spans="1:8" x14ac:dyDescent="0.35">
      <c r="A134" s="97">
        <v>1</v>
      </c>
      <c r="B134" s="202" t="s">
        <v>74</v>
      </c>
      <c r="C134" s="203">
        <v>200000</v>
      </c>
      <c r="D134" s="73"/>
      <c r="E134" s="204"/>
      <c r="F134" s="164"/>
      <c r="G134" s="13">
        <v>400000</v>
      </c>
      <c r="H134" s="104">
        <f>+C134+E134+G134</f>
        <v>600000</v>
      </c>
    </row>
    <row r="135" spans="1:8" x14ac:dyDescent="0.35">
      <c r="A135" s="99">
        <v>2</v>
      </c>
      <c r="B135" s="205" t="s">
        <v>155</v>
      </c>
      <c r="C135" s="206">
        <v>200000</v>
      </c>
      <c r="D135" s="44"/>
      <c r="E135" s="198"/>
      <c r="F135" s="27"/>
      <c r="G135" s="13">
        <v>750000</v>
      </c>
      <c r="H135" s="13">
        <f>+C135+E135+G135</f>
        <v>950000</v>
      </c>
    </row>
    <row r="136" spans="1:8" x14ac:dyDescent="0.35">
      <c r="A136" s="99">
        <v>3</v>
      </c>
      <c r="B136" s="202" t="s">
        <v>156</v>
      </c>
      <c r="C136" s="206">
        <v>200000</v>
      </c>
      <c r="D136" s="44"/>
      <c r="E136" s="198"/>
      <c r="F136" s="27"/>
      <c r="G136" s="207">
        <v>100000</v>
      </c>
      <c r="H136" s="13">
        <f t="shared" ref="H136:H150" si="9">+C136+E136+G136</f>
        <v>300000</v>
      </c>
    </row>
    <row r="137" spans="1:8" x14ac:dyDescent="0.35">
      <c r="A137" s="99">
        <v>4</v>
      </c>
      <c r="B137" s="202" t="s">
        <v>75</v>
      </c>
      <c r="C137" s="27">
        <v>150000</v>
      </c>
      <c r="D137" s="44"/>
      <c r="E137" s="198"/>
      <c r="F137" s="27"/>
      <c r="G137" s="13">
        <v>300000</v>
      </c>
      <c r="H137" s="13">
        <f t="shared" si="9"/>
        <v>450000</v>
      </c>
    </row>
    <row r="138" spans="1:8" x14ac:dyDescent="0.35">
      <c r="A138" s="99">
        <v>5</v>
      </c>
      <c r="B138" s="205" t="s">
        <v>76</v>
      </c>
      <c r="C138" s="27">
        <v>118663</v>
      </c>
      <c r="D138" s="44"/>
      <c r="E138" s="198">
        <v>281337</v>
      </c>
      <c r="F138" s="27"/>
      <c r="G138" s="13">
        <v>700000</v>
      </c>
      <c r="H138" s="13">
        <f t="shared" si="9"/>
        <v>1100000</v>
      </c>
    </row>
    <row r="139" spans="1:8" x14ac:dyDescent="0.35">
      <c r="A139" s="99">
        <v>6</v>
      </c>
      <c r="B139" s="205" t="s">
        <v>157</v>
      </c>
      <c r="C139" s="27">
        <v>75000</v>
      </c>
      <c r="D139" s="44"/>
      <c r="E139" s="198"/>
      <c r="F139" s="27"/>
      <c r="G139" s="11"/>
      <c r="H139" s="11">
        <f t="shared" si="9"/>
        <v>75000</v>
      </c>
    </row>
    <row r="140" spans="1:8" x14ac:dyDescent="0.35">
      <c r="A140" s="99">
        <v>7</v>
      </c>
      <c r="B140" s="202" t="s">
        <v>158</v>
      </c>
      <c r="C140" s="27">
        <v>150000</v>
      </c>
      <c r="D140" s="44"/>
      <c r="E140" s="198"/>
      <c r="F140" s="27"/>
      <c r="G140" s="13"/>
      <c r="H140" s="13">
        <f t="shared" si="9"/>
        <v>150000</v>
      </c>
    </row>
    <row r="141" spans="1:8" x14ac:dyDescent="0.35">
      <c r="A141" s="99">
        <v>8</v>
      </c>
      <c r="B141" s="202" t="s">
        <v>77</v>
      </c>
      <c r="C141" s="27">
        <v>100000</v>
      </c>
      <c r="D141" s="44"/>
      <c r="E141" s="198"/>
      <c r="F141" s="27"/>
      <c r="G141" s="13"/>
      <c r="H141" s="13">
        <f t="shared" si="9"/>
        <v>100000</v>
      </c>
    </row>
    <row r="142" spans="1:8" x14ac:dyDescent="0.35">
      <c r="A142" s="99">
        <v>9</v>
      </c>
      <c r="B142" s="202" t="s">
        <v>78</v>
      </c>
      <c r="C142" s="27">
        <v>80000</v>
      </c>
      <c r="D142" s="44"/>
      <c r="E142" s="198"/>
      <c r="F142" s="27"/>
      <c r="G142" s="13"/>
      <c r="H142" s="13">
        <f t="shared" si="9"/>
        <v>80000</v>
      </c>
    </row>
    <row r="143" spans="1:8" x14ac:dyDescent="0.35">
      <c r="A143" s="99">
        <v>10</v>
      </c>
      <c r="B143" s="205" t="s">
        <v>79</v>
      </c>
      <c r="C143" s="27">
        <v>100000</v>
      </c>
      <c r="D143" s="44"/>
      <c r="E143" s="198"/>
      <c r="F143" s="27"/>
      <c r="G143" s="34">
        <v>40000</v>
      </c>
      <c r="H143" s="34">
        <f t="shared" si="9"/>
        <v>140000</v>
      </c>
    </row>
    <row r="144" spans="1:8" x14ac:dyDescent="0.35">
      <c r="A144" s="99">
        <v>11</v>
      </c>
      <c r="B144" s="208" t="s">
        <v>80</v>
      </c>
      <c r="C144" s="27">
        <v>50000</v>
      </c>
      <c r="D144" s="44"/>
      <c r="E144" s="198"/>
      <c r="F144" s="27"/>
      <c r="G144" s="13"/>
      <c r="H144" s="13">
        <f t="shared" si="9"/>
        <v>50000</v>
      </c>
    </row>
    <row r="145" spans="1:8" x14ac:dyDescent="0.35">
      <c r="A145" s="99">
        <v>12</v>
      </c>
      <c r="B145" s="202" t="s">
        <v>81</v>
      </c>
      <c r="C145" s="27">
        <v>50000</v>
      </c>
      <c r="D145" s="44"/>
      <c r="E145" s="198"/>
      <c r="F145" s="27"/>
      <c r="G145" s="34"/>
      <c r="H145" s="13">
        <f t="shared" si="9"/>
        <v>50000</v>
      </c>
    </row>
    <row r="146" spans="1:8" x14ac:dyDescent="0.35">
      <c r="A146" s="99">
        <v>13</v>
      </c>
      <c r="B146" s="202" t="s">
        <v>82</v>
      </c>
      <c r="C146" s="27">
        <v>120000</v>
      </c>
      <c r="D146" s="44"/>
      <c r="E146" s="198"/>
      <c r="F146" s="27"/>
      <c r="G146" s="13"/>
      <c r="H146" s="13">
        <f t="shared" si="9"/>
        <v>120000</v>
      </c>
    </row>
    <row r="147" spans="1:8" x14ac:dyDescent="0.35">
      <c r="A147" s="99">
        <v>14</v>
      </c>
      <c r="B147" s="202" t="s">
        <v>83</v>
      </c>
      <c r="C147" s="27">
        <v>80000</v>
      </c>
      <c r="D147" s="44"/>
      <c r="E147" s="198"/>
      <c r="F147" s="27"/>
      <c r="G147" s="13"/>
      <c r="H147" s="13">
        <f t="shared" si="9"/>
        <v>80000</v>
      </c>
    </row>
    <row r="148" spans="1:8" x14ac:dyDescent="0.35">
      <c r="A148" s="99">
        <v>15</v>
      </c>
      <c r="B148" s="202" t="s">
        <v>84</v>
      </c>
      <c r="C148" s="27">
        <v>127090</v>
      </c>
      <c r="D148" s="44"/>
      <c r="E148" s="198"/>
      <c r="F148" s="27"/>
      <c r="G148" s="13">
        <v>25910</v>
      </c>
      <c r="H148" s="13">
        <f t="shared" si="9"/>
        <v>153000</v>
      </c>
    </row>
    <row r="149" spans="1:8" x14ac:dyDescent="0.35">
      <c r="A149" s="99">
        <v>16</v>
      </c>
      <c r="B149" s="209" t="s">
        <v>159</v>
      </c>
      <c r="C149" s="27">
        <v>140000</v>
      </c>
      <c r="D149" s="44"/>
      <c r="E149" s="198"/>
      <c r="F149" s="27"/>
      <c r="G149" s="13">
        <v>260000</v>
      </c>
      <c r="H149" s="13">
        <f t="shared" si="9"/>
        <v>400000</v>
      </c>
    </row>
    <row r="150" spans="1:8" ht="21.75" thickBot="1" x14ac:dyDescent="0.4">
      <c r="A150" s="99">
        <v>17</v>
      </c>
      <c r="B150" s="210" t="s">
        <v>160</v>
      </c>
      <c r="C150" s="211">
        <v>70000</v>
      </c>
      <c r="D150" s="44"/>
      <c r="E150" s="198"/>
      <c r="F150" s="199"/>
      <c r="G150" s="13"/>
      <c r="H150" s="13">
        <f t="shared" si="9"/>
        <v>70000</v>
      </c>
    </row>
  </sheetData>
  <pageMargins left="0.7" right="0.7" top="0.75" bottom="0.75" header="0.3" footer="0.3"/>
  <pageSetup paperSize="9" scale="35" orientation="landscape" r:id="rId1"/>
  <rowBreaks count="2" manualBreakCount="2">
    <brk id="15" max="7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Eroll Raskova</dc:creator>
  <cp:lastModifiedBy>Gresa Deda</cp:lastModifiedBy>
  <cp:lastPrinted>2026-09-23T13:01:57Z</cp:lastPrinted>
  <dcterms:created xsi:type="dcterms:W3CDTF">2026-09-22T11:35:11Z</dcterms:created>
  <dcterms:modified xsi:type="dcterms:W3CDTF">2026-10-05T08:04:25Z</dcterms:modified>
</cp:coreProperties>
</file>