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H90" i="1"/>
  <c r="G103" i="1" l="1"/>
  <c r="H116" i="1" l="1"/>
  <c r="H115" i="1"/>
  <c r="H114" i="1"/>
  <c r="H113" i="1"/>
  <c r="H112" i="1"/>
  <c r="H111" i="1"/>
  <c r="H110" i="1"/>
  <c r="H109" i="1"/>
  <c r="H108" i="1"/>
  <c r="H107" i="1"/>
  <c r="H106" i="1"/>
  <c r="H105" i="1"/>
  <c r="H104" i="1"/>
  <c r="E103" i="1"/>
  <c r="H102" i="1"/>
  <c r="H101" i="1"/>
  <c r="H100" i="1"/>
  <c r="H99" i="1"/>
  <c r="H98" i="1"/>
  <c r="G97" i="1"/>
  <c r="H96" i="1"/>
  <c r="H95" i="1"/>
  <c r="H94" i="1"/>
  <c r="H93" i="1"/>
  <c r="H92" i="1"/>
  <c r="G91" i="1"/>
  <c r="C91" i="1"/>
  <c r="H89" i="1"/>
  <c r="H88" i="1" s="1"/>
  <c r="C88" i="1"/>
  <c r="H87" i="1"/>
  <c r="H86" i="1"/>
  <c r="H85" i="1"/>
  <c r="H84" i="1"/>
  <c r="H83" i="1"/>
  <c r="H82" i="1"/>
  <c r="H81" i="1"/>
  <c r="H80" i="1"/>
  <c r="H79" i="1"/>
  <c r="G78" i="1"/>
  <c r="C78" i="1"/>
  <c r="H77" i="1"/>
  <c r="H76" i="1"/>
  <c r="G75" i="1"/>
  <c r="C75" i="1"/>
  <c r="H74" i="1"/>
  <c r="H73" i="1"/>
  <c r="H72" i="1"/>
  <c r="H71" i="1"/>
  <c r="H70" i="1"/>
  <c r="H69" i="1"/>
  <c r="H68" i="1"/>
  <c r="H67" i="1"/>
  <c r="H66" i="1"/>
  <c r="G65" i="1"/>
  <c r="C65" i="1"/>
  <c r="H64" i="1"/>
  <c r="H63" i="1"/>
  <c r="H62" i="1"/>
  <c r="H61" i="1"/>
  <c r="H60" i="1"/>
  <c r="G59" i="1"/>
  <c r="C59" i="1"/>
  <c r="H58" i="1"/>
  <c r="G57" i="1"/>
  <c r="C57" i="1"/>
  <c r="H56" i="1"/>
  <c r="H55" i="1"/>
  <c r="H54" i="1"/>
  <c r="H53" i="1"/>
  <c r="H52" i="1"/>
  <c r="H51" i="1"/>
  <c r="H50" i="1"/>
  <c r="H49" i="1"/>
  <c r="H48" i="1"/>
  <c r="H47" i="1"/>
  <c r="H46" i="1"/>
  <c r="G45" i="1"/>
  <c r="F45" i="1"/>
  <c r="C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18" i="1"/>
  <c r="H17" i="1"/>
  <c r="H15" i="1"/>
  <c r="H14" i="1"/>
  <c r="H12" i="1"/>
  <c r="H10" i="1"/>
  <c r="H9" i="1"/>
  <c r="H8" i="1"/>
  <c r="H7" i="1"/>
  <c r="G6" i="1"/>
  <c r="C6" i="1"/>
  <c r="H5" i="1"/>
  <c r="H4" i="1"/>
  <c r="H3" i="1"/>
  <c r="G2" i="1"/>
  <c r="C2" i="1"/>
  <c r="C1" i="1" l="1"/>
  <c r="H57" i="1"/>
  <c r="H91" i="1"/>
  <c r="H97" i="1"/>
  <c r="F1" i="1"/>
  <c r="H6" i="1"/>
  <c r="H75" i="1"/>
  <c r="G1" i="1"/>
  <c r="H2" i="1"/>
  <c r="H45" i="1"/>
  <c r="H78" i="1"/>
  <c r="H59" i="1"/>
  <c r="H65" i="1"/>
  <c r="H103" i="1"/>
  <c r="H1" i="1" l="1"/>
</calcChain>
</file>

<file path=xl/sharedStrings.xml><?xml version="1.0" encoding="utf-8"?>
<sst xmlns="http://schemas.openxmlformats.org/spreadsheetml/2006/main" count="130" uniqueCount="129">
  <si>
    <t>DREJTORIA E PARQEVE</t>
  </si>
  <si>
    <t>DREJTORIA E INVESTIMEVE KAPITALE DHE MENAXHIMIT TË KONTRATAVE</t>
  </si>
  <si>
    <t>I.4</t>
  </si>
  <si>
    <t>S H P E N Z I M E T    K A P I T A L E</t>
  </si>
  <si>
    <t>I.4.1</t>
  </si>
  <si>
    <t>DREJTORIA E ADMINISTRATËS</t>
  </si>
  <si>
    <t>I.4.2</t>
  </si>
  <si>
    <t>I.4.3</t>
  </si>
  <si>
    <t xml:space="preserve">DREJTORIA E SHËRBIMEVE PUBLIKE, MBROJTJES DHE SHPËTIMIT  </t>
  </si>
  <si>
    <t xml:space="preserve">Konstruktimi i depove grumbulluese </t>
  </si>
  <si>
    <t>Efiqienca e energjisë në ndërtesat publike në Prishtinë</t>
  </si>
  <si>
    <t>1.4.4</t>
  </si>
  <si>
    <t>DREJTORIA E PRONËS</t>
  </si>
  <si>
    <t>1.4.5</t>
  </si>
  <si>
    <t>DREJTORIA E SIGURISË DHE EMERGJENCËS</t>
  </si>
  <si>
    <t xml:space="preserve">Kamion sulmues-kombinues me pajisje </t>
  </si>
  <si>
    <t>1.4.6</t>
  </si>
  <si>
    <t>I.4.7</t>
  </si>
  <si>
    <t xml:space="preserve">DREJTORIA E KULTURËS </t>
  </si>
  <si>
    <t>1.4.8</t>
  </si>
  <si>
    <t>DREJTORIA E RINISË DHE SPORTEVE</t>
  </si>
  <si>
    <t>I.4.9</t>
  </si>
  <si>
    <t>DREJTORIA E BUJQËSISË</t>
  </si>
  <si>
    <t>I.4.10</t>
  </si>
  <si>
    <t>DREJTORIA E MIRËQENIES SOCIALE</t>
  </si>
  <si>
    <t>II.4</t>
  </si>
  <si>
    <t>SHPENZIME  KAPITALE</t>
  </si>
  <si>
    <t>III.4</t>
  </si>
  <si>
    <t xml:space="preserve">Furnizimi me inventar për shkolla </t>
  </si>
  <si>
    <t>Furnizim me libra për bibliotekat shkollore ne IEAA</t>
  </si>
  <si>
    <t>Instalimi e elektrikës,gjeneratorëve,klima Meto Bajraktari,Asim Vokshi,Zenel Hajdini,Nazim Gafurri,Nexhmi Mustafa,Isa Boletini,Dituria</t>
  </si>
  <si>
    <t>Instalimet dhe renovimet e ngrohjes qendrore në IEAA: "Sami Frashëri", "Ismail Qemali", "Hasan Prishtina", "Asim Vokshi", "Zenel Hajdini", "Xhevdet Doda", "Nazim Gafurri", "Mitrush Kuteli", "Teuta", "Rilindja", "Ali Kelmendi", "Nexhmi Mustafa" etj.</t>
  </si>
  <si>
    <t xml:space="preserve">Ndërtimi i shkollës në lagjen "Kalabria" </t>
  </si>
  <si>
    <t>Ndërtimi i shkollës "7 Shtatori"</t>
  </si>
  <si>
    <t xml:space="preserve">Liceu Artistik, afër ndërtesës së Rilindjes </t>
  </si>
  <si>
    <t xml:space="preserve">            ...........................</t>
  </si>
  <si>
    <t>Ndërtimi i aneksit dhe renovimi i objektit të Komunës së Prishtinës</t>
  </si>
  <si>
    <t>Bashkinvestim në rrjetin e kanalizimit fekal (në qytet)</t>
  </si>
  <si>
    <t>Vazhdimi i rrugës "B"</t>
  </si>
  <si>
    <t>Ndërtimi i rrugës "Abedin Dino" në Kolovicë</t>
  </si>
  <si>
    <t>Ndërtimi i rrugëve në lagjen "Arbëria e Re"</t>
  </si>
  <si>
    <t>Ndërtimi i rrugëve në Siqevë, Sharban dhe zgjerimi i rrjetit të kanalizimit</t>
  </si>
  <si>
    <t>Blerja e automjeteve për nevoja të Komunës së Prishtinës</t>
  </si>
  <si>
    <t xml:space="preserve">Ndërtimi i rrugëve në lagjen "Hajvalia" </t>
  </si>
  <si>
    <t>Ndërtimi, rikonstruktimi dhe sanimi i defekteve të kanalizimeve në Bardhosh, Barilevë, Besi, Bërnicë, Busi, Dabishevc, Drenoc, Gllogovicë, Hajkobillë, Grashticë, Hajvali, Lebanë, Llukar, Makoc, Mat</t>
  </si>
  <si>
    <t>Ndërtimi i rrugëve në lagjen "Kodra e Trimave"</t>
  </si>
  <si>
    <t xml:space="preserve">Ndërtimi i rrugëve në lagjen "Kolovica" </t>
  </si>
  <si>
    <t>Ndërtimi i rrugëve në fshatin Mramor</t>
  </si>
  <si>
    <t>Ndertimi i krahëve të rrugës "Muharrem Fejza"</t>
  </si>
  <si>
    <t>Rruga "A", kolektori dhe rruga</t>
  </si>
  <si>
    <t>Ndërtimi, rikonstruktimi dhe sanimi i defekteve të kanalizimeve në Bardhosh, Barilevë, Besi, Bërnicë, Busi, Dabishevc, Drenoc, Gllogovicë,Hajkobillë, Grashticë, Hajvali, Lebanë, Llukar, Makoc, Mat</t>
  </si>
  <si>
    <t xml:space="preserve">Ndërtimi i rrugëve në Bardhosh-Bërnicë </t>
  </si>
  <si>
    <t>Ndërtimi i rrugës "Smajl Hajdari"-Bërrnicë -Milevc</t>
  </si>
  <si>
    <t xml:space="preserve">Ndërtimi i rrugës në Butoc </t>
  </si>
  <si>
    <t>Ndërtimi i Unazës Qendra e Qytetit, në drejtim të Mitrovicës</t>
  </si>
  <si>
    <t>Ndërtimi i rrugëve në Zonën I: Qendra - "Tophana", "Dodona", "Bregu i Diellit", "Ulpiana", "Dardania" dhe "Lakërishta"</t>
  </si>
  <si>
    <t>Ndertimi i rrugëve në Zonën II: "Kodra e Trimave", "Bërnicë e Epërme", "Kolovicë", "Velania", "Taslixhe", Zona Prishtina e Vjetër: Llukare, "Vneshtat",</t>
  </si>
  <si>
    <t>Ndërtimi i rrugëve në Zonën III: "Kodra e Trimave", "Arbëria, ZK Bërnicë e Poshtme, ZK Shkabaj, Përroi i Njelmët, Zona industriale.</t>
  </si>
  <si>
    <t>Ndërtimi rrugeve në Zonën IV : Zona industriale, "Kalabria", "Veterrniku", "Qëndresa", ZK Çagllavica dhe Lagjja e Spitalit.</t>
  </si>
  <si>
    <t>Ndërtimi i rrugëve në Zonën V : "Sofalia", "Mati" I II III, "Prishtina e Re" dhe "Hajvalia"</t>
  </si>
  <si>
    <t>Ndërtimi i rrugëve në Zonën VI: (Ballaban, Besi, Bërnicë, Busi, Dabishevc, Hajkobillë, Hajvali, Lebanë, Llukar, Makovc, Matiçan, Mramor, Prugovc, Rimanishtë, Sinidoll, Shashkovc,Prapashticë,Kece</t>
  </si>
  <si>
    <t>Zgjerimi dhe rregullimi i trasesë rrugore, faza 1, Llukar - Mak</t>
  </si>
  <si>
    <t xml:space="preserve">Ndërtimi i rrugëve në lagjen "Taslixhe": rr. "Rexhep Shema" dhe "Naser Hajrizi" </t>
  </si>
  <si>
    <t> Trajtimi i rrugëve në fshatin Marevc</t>
  </si>
  <si>
    <t>Ndërtimi i sheshit "Rexhep Luci"</t>
  </si>
  <si>
    <t xml:space="preserve">Nërtimi i rr "Bajram Bahtiri" </t>
  </si>
  <si>
    <t>Vazhdimi i kolektorit në Shkabaj, Bërnicë dhe në Zonën industriale</t>
  </si>
  <si>
    <t>Rikonstruktimi dhe sanimi i rrugëve dhe infrastrukturës me NPB</t>
  </si>
  <si>
    <t>Ndërtimi i pikave-muze të luftës në fshatin Zllash</t>
  </si>
  <si>
    <t>Ndërtimi i rrugëve te Vreshtat, që lidhet me rrugën "Xhavit Ahmeti"</t>
  </si>
  <si>
    <t>Ndërtimi i kanalizimit në fshatin Bërnicë</t>
  </si>
  <si>
    <t>Ndërtimi i nënkalimit për vetura në rrugën "Agim Ramadani"</t>
  </si>
  <si>
    <t>Ndërtimi i platformës ndërlidhëse mes lagjes "Arbëria" dhe Pallatit të Rinisë</t>
  </si>
  <si>
    <t>Lidhja e sheshit “Nënë Tereza” me zonën e Qytetit të Vjetër të Prishtinës</t>
  </si>
  <si>
    <t>Rregullimi i sheshit "George Bush"</t>
  </si>
  <si>
    <t>Ndërtimi i shtatores së Adem Jasharit</t>
  </si>
  <si>
    <t>Zgjerimi dhe modernizimi i rrjetit të ndriçimit publik në Zona1: Qendra- "Tophane", "Dodona", "Bregu i Diellit" , "Ulpiana", "Dardania", "Lakërishta" dhe Zona 2: Kodra ...</t>
  </si>
  <si>
    <t>Ndërtimi i rrethojave të varrezave të komunës së Prishtinës</t>
  </si>
  <si>
    <t>Rregullimi dhe ndërtimi i ashensorëve-Qendra: "Tophane", "Dodona", "Bregu i Diellit", "Ulpiana", "Dardania", "Lakërishta", "Aktashi".</t>
  </si>
  <si>
    <t>Ndërtimi i kontejnerëve mbitokësor dhe nëntokësor, furnizimi dhe zgjermi Zona1: Qendra- "Tophane", "Dodona", "Bregu i Diellit", "Ulpiana", "Dardania", "Lakërishta" dhe Zona 2: "Kodra e Trimave", Bernicë e Epërme</t>
  </si>
  <si>
    <t xml:space="preserve">Mobileria urbane (shporta, ulëse, drita dekorative, kroje publike dhe elemente të tjera për rregullimin e hapësirave publike në zonën urbane të qytetit): "Qendra", "Tophane", "Dodona", "Bregu i Diellit", "Ulpiana", "Dardania", "Lakërishta", "Aktashi". </t>
  </si>
  <si>
    <t>Ndërtimi i fontanave dhe rregullimi i pompave për furnizim me ujë-Zona1: Qendra- "Tophane", "Dodona", "Bregu i Diellit", "Ulpiana", "Dardania", "Lakërishta" dhe Zona 2: "Kodra e Trimave" dhe Bërnica e Epërme</t>
  </si>
  <si>
    <t>Ndërtimi i semaforëve dhe modernizimi i pajisjeve tjera për siguri në komunikacion - Zona1: Qendra- "Tophane", "Dodona", "Bregu i Diellit", "Ulpiana", "Dardania", "Lakërishta dhe Zona 2: "Kodra e Trimave"</t>
  </si>
  <si>
    <t xml:space="preserve">Sinjalizimi horizontal dhe vertikal- Zona1: Qendra- "Tophane", "Dodona", "Bregu i Diellit", "Ulpiana", "Dardania", "Lakërishta" dhe Zona 2: "Kodra e Trimave", Bërnicë e Epërme, "Kolovica", "Velania", "Taslixhe" </t>
  </si>
  <si>
    <t>Ndërtimi rrethojave për siguri në komunikacion Zona1: Qendra- "Tophane", "Dodona", "Bregu i Diellit", "Ulpiana", "Dardania", "Lakërishta" dhe Zona 2: "Kodra e Trimave", Bernicë e Eperme, "Kolovica", "Velania", Taslixhe"</t>
  </si>
  <si>
    <t xml:space="preserve">Shpronësime </t>
  </si>
  <si>
    <t xml:space="preserve">Renovimi i strehimoreve </t>
  </si>
  <si>
    <t>Renovimi i objekteve për zjarrfikësit vullnetarë</t>
  </si>
  <si>
    <t xml:space="preserve">Vendosja e kamerave të sigurisë në kryeqytet  </t>
  </si>
  <si>
    <t>Automjete të vogla - vetura (Jeep 4x4)</t>
  </si>
  <si>
    <t xml:space="preserve">Ndërtimi i parqeve dhe hapësirave të tjera publike kreative </t>
  </si>
  <si>
    <t>Ndërtimi i sistemit të ujitjes në hapësira gjelbëruese, hapja e puseve, zona 1-Qender- sheshi "Nënë Tereza", sheshi "Zahir Pajaziti", bulevardi "Xhorxh Bush". rr."Luan Haradinaj"</t>
  </si>
  <si>
    <t>Ndërtimi i parkut me hapësira gjelbëruese në Zonat 1 dhe Zona 2, Parku ne rr. "Dëshmorët e Kombit, rr."Tirana", rr. "Bill Klinton", rr. "UÇK", rr. "Agim Ramadani", rr. "Rrustem Statovci", rr. "Enver</t>
  </si>
  <si>
    <t>Ndërtimi i parku në Hajvali</t>
  </si>
  <si>
    <t>Ndërtimi i parku "Bregu i Diellit"</t>
  </si>
  <si>
    <t xml:space="preserve">Ndërtimi i parkut në rrugën "Muharrem Fejza" </t>
  </si>
  <si>
    <t>Ndërtimi i këndeve të lodrave dhe fushës sportive në rrugën "Muharrem Fejza"</t>
  </si>
  <si>
    <t>Ndërtimi i parkut sportiv dhe këndit të lodrave në lagjen 5 - Prugovc</t>
  </si>
  <si>
    <t xml:space="preserve">Restaurimi dhe ndërtimi i Muzeut "Shtëpitë Shkolla - Herticët" </t>
  </si>
  <si>
    <t>Rikonstruktimi i pikës ikonike të kryeqytetit " Kurrizi"</t>
  </si>
  <si>
    <t>Shtegu për ecje dhe vrapim në hapësirën e Fakulltetit Teknik</t>
  </si>
  <si>
    <t>Ndërtimi i këndeve të fitneseve, natyra në parqe dhe kënde strategjike të Prishtinës, lagjja "Kodra e Trimave"</t>
  </si>
  <si>
    <t>Ndërtimi dhe renovimi i sallave të vogla sportive në Pallatin e Rinisë</t>
  </si>
  <si>
    <t>Ndërtimi i tribunës lindore të stadiumit "2 Korriku" -vazhdim, faza e III</t>
  </si>
  <si>
    <t>Ndërtimi i fushës së Rilindjes</t>
  </si>
  <si>
    <t>Ndërtimi i fushës sportive në Llukar</t>
  </si>
  <si>
    <t>Ndërtimi i terrenit sportin në Hajvali, vazhdim faza II</t>
  </si>
  <si>
    <t xml:space="preserve"> Ndërtimi i fushave të futbollit në Bardhosh, Barilevë, Matiçan</t>
  </si>
  <si>
    <t>Nërtimi i këndeve të lodrave dhe fushave sportive në komunë</t>
  </si>
  <si>
    <t>Ndërtimi i Thertores publike dhe Tregut të kafshëve në Prishtinë</t>
  </si>
  <si>
    <t>Ndërtimi i Qendrës për Punë Sociale te Shtëpia për Persona të Moshuar</t>
  </si>
  <si>
    <t>Furnizim me inventar në qendra të ndryshme sociale</t>
  </si>
  <si>
    <t>Furnizimi dhe montimi me pompa termike për SHPMPF</t>
  </si>
  <si>
    <t>Nërtimi i Qendrës multifunksionale për punë sociale</t>
  </si>
  <si>
    <t>Ndërtimi dhe renovimi i qendrave të ndryshme sociale në lagjet: "Kodra e Trimave", "Tophane" , "Qafa", " Aktashi", "Pejtoni", "Ulpiana"</t>
  </si>
  <si>
    <t>Furnizim me inventar për nevojat e objekteve të shëndetësisë parësore</t>
  </si>
  <si>
    <t>Pajisje mjekësore për QKMF dhe QMU</t>
  </si>
  <si>
    <t>Blerja e automjeteve për QMU</t>
  </si>
  <si>
    <t>Renovime të objekteve të QKMF-së dhe AMF-ve (QKMF 1,2,3,4,5,6,7)</t>
  </si>
  <si>
    <t>Ndërtimi i Spitalit të Prishtinës</t>
  </si>
  <si>
    <t>Ndërtimi i anekseve për mësimin tërëditor</t>
  </si>
  <si>
    <t>Pajisje (IT, shkencë) për kabinete në shkollat: "Hoxhë Kadri Prishtina", "28 Nëntori", "Prenk Jakova", "Ali Sokoli", "7 Shtatori", "Gjin Gazulli", "Abdyl Frasheri"</t>
  </si>
  <si>
    <t>Pajisje, rekuizita sportive dhe pajisje tjera, shkollat: "Ismail Qemali", ", Gjergj Fishta", "Faik Konica", "Dardania", "Ali Kelmendi"</t>
  </si>
  <si>
    <t>Vendosja e kamerave të sigurisë në shkollat: "Meto Bajraktari", "Asim Vokshi", "Zenel Hajdini", "Nazim Gafurri", "Nexhmi Mustafa", "Isa Boletini", "Dituria".</t>
  </si>
  <si>
    <t>Renovimi i shkollave fillore: "Asim Vokshi", "Zenel Hajdini", "Nazim Gafurri", "Nexhmi Mustafa", "Dituria",</t>
  </si>
  <si>
    <t xml:space="preserve"> Rregullimi i oborreve dhe terreneve sportive në shkollën "Gje</t>
  </si>
  <si>
    <t>Sistemet për menaxhimin e dokumenteve, arkivit dhe proceseve administrative e financiare</t>
  </si>
  <si>
    <t>Ndërtimi i parkut në lagjen "Kalabria", faza IV</t>
  </si>
  <si>
    <t xml:space="preserve"> Ndërtimi, rregullimi, vendosja dhe pastrmi i lumenjve dhe kanalizimeve per mbrojtjen nga vershimet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</si>
</sst>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4">
    <xf numFmtId="0" fontId="0" fillId="0" borderId="0" xfId="0"/>
    <xf numFmtId="43" fontId="0" fillId="0" borderId="0" xfId="1" applyFont="1"/>
    <xf numFmtId="0" fontId="3" fillId="4" borderId="12" xfId="0" applyFont="1" applyFill="1" applyBorder="1" applyAlignment="1">
      <alignment horizontal="center"/>
    </xf>
    <xf numFmtId="43" fontId="0" fillId="0" borderId="0" xfId="0" applyNumberFormat="1"/>
    <xf numFmtId="0" fontId="3" fillId="4" borderId="9" xfId="0" applyFont="1" applyFill="1" applyBorder="1" applyAlignment="1">
      <alignment horizontal="center"/>
    </xf>
    <xf numFmtId="165" fontId="2" fillId="2" borderId="17" xfId="1" applyNumberFormat="1" applyFont="1" applyFill="1" applyBorder="1"/>
    <xf numFmtId="165" fontId="2" fillId="2" borderId="18" xfId="1" applyNumberFormat="1" applyFont="1" applyFill="1" applyBorder="1"/>
    <xf numFmtId="165" fontId="3" fillId="3" borderId="9" xfId="1" applyNumberFormat="1" applyFont="1" applyFill="1" applyBorder="1"/>
    <xf numFmtId="0" fontId="2" fillId="0" borderId="23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left"/>
    </xf>
    <xf numFmtId="165" fontId="3" fillId="3" borderId="7" xfId="1" applyNumberFormat="1" applyFont="1" applyFill="1" applyBorder="1"/>
    <xf numFmtId="165" fontId="3" fillId="4" borderId="12" xfId="2" applyNumberFormat="1" applyFont="1" applyFill="1" applyBorder="1" applyAlignment="1">
      <alignment horizontal="center"/>
    </xf>
    <xf numFmtId="165" fontId="3" fillId="4" borderId="9" xfId="2" applyNumberFormat="1" applyFont="1" applyFill="1" applyBorder="1" applyAlignment="1">
      <alignment horizontal="center"/>
    </xf>
    <xf numFmtId="165" fontId="3" fillId="4" borderId="11" xfId="2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5" fontId="3" fillId="3" borderId="10" xfId="2" applyNumberFormat="1" applyFont="1" applyFill="1" applyBorder="1"/>
    <xf numFmtId="165" fontId="2" fillId="3" borderId="9" xfId="2" applyNumberFormat="1" applyFont="1" applyFill="1" applyBorder="1"/>
    <xf numFmtId="165" fontId="2" fillId="3" borderId="11" xfId="2" applyNumberFormat="1" applyFont="1" applyFill="1" applyBorder="1"/>
    <xf numFmtId="165" fontId="3" fillId="3" borderId="12" xfId="2" applyNumberFormat="1" applyFont="1" applyFill="1" applyBorder="1"/>
    <xf numFmtId="165" fontId="3" fillId="3" borderId="9" xfId="2" applyNumberFormat="1" applyFont="1" applyFill="1" applyBorder="1"/>
    <xf numFmtId="0" fontId="2" fillId="2" borderId="23" xfId="0" applyFont="1" applyFill="1" applyBorder="1" applyAlignment="1">
      <alignment horizontal="right"/>
    </xf>
    <xf numFmtId="165" fontId="2" fillId="2" borderId="15" xfId="2" applyNumberFormat="1" applyFont="1" applyFill="1" applyBorder="1"/>
    <xf numFmtId="165" fontId="2" fillId="2" borderId="22" xfId="2" applyNumberFormat="1" applyFont="1" applyFill="1" applyBorder="1"/>
    <xf numFmtId="0" fontId="2" fillId="2" borderId="26" xfId="0" applyFont="1" applyFill="1" applyBorder="1" applyAlignment="1">
      <alignment horizontal="right"/>
    </xf>
    <xf numFmtId="165" fontId="2" fillId="2" borderId="15" xfId="1" applyNumberFormat="1" applyFont="1" applyFill="1" applyBorder="1"/>
    <xf numFmtId="165" fontId="2" fillId="2" borderId="16" xfId="1" applyNumberFormat="1" applyFont="1" applyFill="1" applyBorder="1"/>
    <xf numFmtId="165" fontId="2" fillId="2" borderId="13" xfId="1" applyNumberFormat="1" applyFont="1" applyFill="1" applyBorder="1"/>
    <xf numFmtId="165" fontId="5" fillId="0" borderId="26" xfId="1" applyNumberFormat="1" applyFont="1" applyBorder="1" applyAlignment="1">
      <alignment vertical="center"/>
    </xf>
    <xf numFmtId="0" fontId="2" fillId="2" borderId="28" xfId="0" applyFont="1" applyFill="1" applyBorder="1" applyAlignment="1">
      <alignment horizontal="right"/>
    </xf>
    <xf numFmtId="165" fontId="5" fillId="0" borderId="28" xfId="1" applyNumberFormat="1" applyFont="1" applyBorder="1" applyAlignment="1">
      <alignment vertical="center"/>
    </xf>
    <xf numFmtId="0" fontId="2" fillId="2" borderId="26" xfId="0" applyFont="1" applyFill="1" applyBorder="1" applyAlignment="1">
      <alignment horizontal="right" vertical="center"/>
    </xf>
    <xf numFmtId="165" fontId="2" fillId="2" borderId="16" xfId="2" applyNumberFormat="1" applyFont="1" applyFill="1" applyBorder="1"/>
    <xf numFmtId="165" fontId="5" fillId="2" borderId="17" xfId="1" applyNumberFormat="1" applyFont="1" applyFill="1" applyBorder="1" applyAlignment="1">
      <alignment horizontal="right" vertical="center" wrapText="1"/>
    </xf>
    <xf numFmtId="0" fontId="2" fillId="2" borderId="28" xfId="0" applyFont="1" applyFill="1" applyBorder="1" applyAlignment="1">
      <alignment horizontal="right" vertical="center"/>
    </xf>
    <xf numFmtId="165" fontId="2" fillId="2" borderId="17" xfId="2" applyNumberFormat="1" applyFont="1" applyFill="1" applyBorder="1"/>
    <xf numFmtId="165" fontId="2" fillId="2" borderId="18" xfId="2" applyNumberFormat="1" applyFont="1" applyFill="1" applyBorder="1"/>
    <xf numFmtId="43" fontId="5" fillId="2" borderId="24" xfId="1" applyFont="1" applyFill="1" applyBorder="1" applyAlignment="1">
      <alignment horizontal="right"/>
    </xf>
    <xf numFmtId="165" fontId="5" fillId="2" borderId="28" xfId="1" applyNumberFormat="1" applyFont="1" applyFill="1" applyBorder="1"/>
    <xf numFmtId="165" fontId="5" fillId="2" borderId="17" xfId="0" applyNumberFormat="1" applyFont="1" applyFill="1" applyBorder="1" applyAlignment="1">
      <alignment horizontal="right" vertical="center" wrapText="1"/>
    </xf>
    <xf numFmtId="165" fontId="2" fillId="2" borderId="13" xfId="2" applyNumberFormat="1" applyFont="1" applyFill="1" applyBorder="1"/>
    <xf numFmtId="165" fontId="5" fillId="2" borderId="26" xfId="1" applyNumberFormat="1" applyFont="1" applyFill="1" applyBorder="1"/>
    <xf numFmtId="165" fontId="2" fillId="2" borderId="15" xfId="1" applyNumberFormat="1" applyFont="1" applyFill="1" applyBorder="1" applyAlignment="1">
      <alignment horizontal="right" vertical="top" wrapText="1"/>
    </xf>
    <xf numFmtId="165" fontId="2" fillId="2" borderId="22" xfId="1" applyNumberFormat="1" applyFont="1" applyFill="1" applyBorder="1"/>
    <xf numFmtId="165" fontId="5" fillId="2" borderId="23" xfId="1" applyNumberFormat="1" applyFont="1" applyFill="1" applyBorder="1"/>
    <xf numFmtId="165" fontId="3" fillId="3" borderId="10" xfId="1" applyNumberFormat="1" applyFont="1" applyFill="1" applyBorder="1" applyAlignment="1">
      <alignment horizontal="center"/>
    </xf>
    <xf numFmtId="165" fontId="2" fillId="3" borderId="10" xfId="2" applyNumberFormat="1" applyFont="1" applyFill="1" applyBorder="1"/>
    <xf numFmtId="165" fontId="2" fillId="2" borderId="25" xfId="1" applyNumberFormat="1" applyFont="1" applyFill="1" applyBorder="1"/>
    <xf numFmtId="165" fontId="5" fillId="0" borderId="15" xfId="1" applyNumberFormat="1" applyFont="1" applyBorder="1"/>
    <xf numFmtId="165" fontId="2" fillId="2" borderId="24" xfId="1" applyNumberFormat="1" applyFont="1" applyFill="1" applyBorder="1"/>
    <xf numFmtId="165" fontId="5" fillId="2" borderId="17" xfId="1" applyNumberFormat="1" applyFont="1" applyFill="1" applyBorder="1" applyAlignment="1">
      <alignment horizontal="center"/>
    </xf>
    <xf numFmtId="165" fontId="2" fillId="2" borderId="20" xfId="1" applyNumberFormat="1" applyFont="1" applyFill="1" applyBorder="1"/>
    <xf numFmtId="0" fontId="3" fillId="3" borderId="7" xfId="0" applyFont="1" applyFill="1" applyBorder="1" applyAlignment="1">
      <alignment horizontal="left"/>
    </xf>
    <xf numFmtId="165" fontId="2" fillId="2" borderId="27" xfId="1" applyNumberFormat="1" applyFont="1" applyFill="1" applyBorder="1"/>
    <xf numFmtId="165" fontId="2" fillId="2" borderId="27" xfId="2" applyNumberFormat="1" applyFont="1" applyFill="1" applyBorder="1"/>
    <xf numFmtId="165" fontId="2" fillId="2" borderId="25" xfId="2" applyNumberFormat="1" applyFont="1" applyFill="1" applyBorder="1"/>
    <xf numFmtId="165" fontId="2" fillId="4" borderId="9" xfId="1" applyNumberFormat="1" applyFont="1" applyFill="1" applyBorder="1"/>
    <xf numFmtId="165" fontId="3" fillId="3" borderId="10" xfId="1" applyNumberFormat="1" applyFont="1" applyFill="1" applyBorder="1"/>
    <xf numFmtId="165" fontId="3" fillId="4" borderId="10" xfId="1" applyNumberFormat="1" applyFont="1" applyFill="1" applyBorder="1" applyAlignment="1">
      <alignment horizontal="right"/>
    </xf>
    <xf numFmtId="165" fontId="2" fillId="2" borderId="17" xfId="1" applyNumberFormat="1" applyFont="1" applyFill="1" applyBorder="1" applyAlignment="1">
      <alignment horizontal="right"/>
    </xf>
    <xf numFmtId="166" fontId="3" fillId="4" borderId="10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3" fillId="4" borderId="8" xfId="0" applyFont="1" applyFill="1" applyBorder="1"/>
    <xf numFmtId="166" fontId="3" fillId="4" borderId="2" xfId="0" applyNumberFormat="1" applyFont="1" applyFill="1" applyBorder="1"/>
    <xf numFmtId="165" fontId="2" fillId="4" borderId="8" xfId="1" applyNumberFormat="1" applyFont="1" applyFill="1" applyBorder="1" applyAlignment="1">
      <alignment horizontal="right"/>
    </xf>
    <xf numFmtId="165" fontId="2" fillId="4" borderId="2" xfId="1" applyNumberFormat="1" applyFont="1" applyFill="1" applyBorder="1" applyAlignment="1">
      <alignment horizontal="right"/>
    </xf>
    <xf numFmtId="166" fontId="3" fillId="4" borderId="3" xfId="0" applyNumberFormat="1" applyFont="1" applyFill="1" applyBorder="1"/>
    <xf numFmtId="166" fontId="3" fillId="4" borderId="8" xfId="0" applyNumberFormat="1" applyFont="1" applyFill="1" applyBorder="1"/>
    <xf numFmtId="0" fontId="2" fillId="0" borderId="26" xfId="0" applyFont="1" applyFill="1" applyBorder="1" applyAlignment="1">
      <alignment horizontal="right"/>
    </xf>
    <xf numFmtId="165" fontId="2" fillId="6" borderId="13" xfId="1" applyNumberFormat="1" applyFont="1" applyFill="1" applyBorder="1" applyAlignment="1">
      <alignment horizontal="right"/>
    </xf>
    <xf numFmtId="165" fontId="2" fillId="6" borderId="27" xfId="1" applyNumberFormat="1" applyFont="1" applyFill="1" applyBorder="1" applyAlignment="1">
      <alignment horizontal="right"/>
    </xf>
    <xf numFmtId="165" fontId="5" fillId="0" borderId="13" xfId="1" applyNumberFormat="1" applyFont="1" applyBorder="1"/>
    <xf numFmtId="165" fontId="2" fillId="6" borderId="15" xfId="1" applyNumberFormat="1" applyFont="1" applyFill="1" applyBorder="1" applyAlignment="1">
      <alignment horizontal="right"/>
    </xf>
    <xf numFmtId="165" fontId="2" fillId="6" borderId="25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165" fontId="2" fillId="6" borderId="7" xfId="1" applyNumberFormat="1" applyFont="1" applyFill="1" applyBorder="1" applyAlignment="1">
      <alignment horizontal="right"/>
    </xf>
    <xf numFmtId="165" fontId="2" fillId="6" borderId="5" xfId="1" applyNumberFormat="1" applyFont="1" applyFill="1" applyBorder="1" applyAlignment="1">
      <alignment horizontal="right"/>
    </xf>
    <xf numFmtId="165" fontId="2" fillId="2" borderId="30" xfId="1" applyNumberFormat="1" applyFont="1" applyFill="1" applyBorder="1"/>
    <xf numFmtId="165" fontId="5" fillId="0" borderId="7" xfId="1" applyNumberFormat="1" applyFont="1" applyBorder="1"/>
    <xf numFmtId="165" fontId="2" fillId="2" borderId="13" xfId="1" applyNumberFormat="1" applyFont="1" applyFill="1" applyBorder="1" applyAlignment="1">
      <alignment horizontal="right"/>
    </xf>
    <xf numFmtId="165" fontId="2" fillId="2" borderId="20" xfId="1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165" fontId="2" fillId="2" borderId="25" xfId="1" applyNumberFormat="1" applyFont="1" applyFill="1" applyBorder="1" applyAlignment="1">
      <alignment horizontal="right"/>
    </xf>
    <xf numFmtId="43" fontId="3" fillId="4" borderId="9" xfId="1" applyFont="1" applyFill="1" applyBorder="1" applyAlignment="1"/>
    <xf numFmtId="165" fontId="3" fillId="4" borderId="8" xfId="1" applyNumberFormat="1" applyFont="1" applyFill="1" applyBorder="1" applyAlignment="1">
      <alignment horizontal="right"/>
    </xf>
    <xf numFmtId="166" fontId="3" fillId="4" borderId="11" xfId="0" applyNumberFormat="1" applyFont="1" applyFill="1" applyBorder="1"/>
    <xf numFmtId="0" fontId="2" fillId="2" borderId="13" xfId="0" applyFont="1" applyFill="1" applyBorder="1" applyAlignment="1">
      <alignment horizontal="right"/>
    </xf>
    <xf numFmtId="165" fontId="2" fillId="2" borderId="27" xfId="1" applyNumberFormat="1" applyFont="1" applyFill="1" applyBorder="1" applyAlignment="1">
      <alignment horizontal="right"/>
    </xf>
    <xf numFmtId="3" fontId="6" fillId="5" borderId="47" xfId="0" applyNumberFormat="1" applyFont="1" applyFill="1" applyBorder="1" applyAlignment="1">
      <alignment horizontal="right"/>
    </xf>
    <xf numFmtId="3" fontId="6" fillId="5" borderId="37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165" fontId="2" fillId="2" borderId="29" xfId="1" applyNumberFormat="1" applyFont="1" applyFill="1" applyBorder="1" applyAlignment="1">
      <alignment horizontal="right"/>
    </xf>
    <xf numFmtId="3" fontId="6" fillId="5" borderId="48" xfId="0" applyNumberFormat="1" applyFont="1" applyFill="1" applyBorder="1" applyAlignment="1">
      <alignment horizontal="right"/>
    </xf>
    <xf numFmtId="0" fontId="5" fillId="0" borderId="0" xfId="0" applyFont="1"/>
    <xf numFmtId="165" fontId="5" fillId="2" borderId="24" xfId="1" applyNumberFormat="1" applyFont="1" applyFill="1" applyBorder="1" applyAlignment="1">
      <alignment horizontal="right"/>
    </xf>
    <xf numFmtId="3" fontId="5" fillId="0" borderId="17" xfId="0" applyNumberFormat="1" applyFont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2" borderId="20" xfId="0" applyNumberFormat="1" applyFont="1" applyFill="1" applyBorder="1"/>
    <xf numFmtId="0" fontId="5" fillId="2" borderId="7" xfId="0" applyFont="1" applyFill="1" applyBorder="1" applyAlignment="1">
      <alignment horizontal="left" vertical="center" wrapText="1"/>
    </xf>
    <xf numFmtId="0" fontId="2" fillId="2" borderId="13" xfId="0" applyFont="1" applyFill="1" applyBorder="1"/>
    <xf numFmtId="3" fontId="5" fillId="0" borderId="13" xfId="0" applyNumberFormat="1" applyFont="1" applyBorder="1"/>
    <xf numFmtId="3" fontId="5" fillId="0" borderId="20" xfId="0" applyNumberFormat="1" applyFont="1" applyBorder="1"/>
    <xf numFmtId="0" fontId="5" fillId="0" borderId="15" xfId="0" applyFont="1" applyFill="1" applyBorder="1" applyAlignment="1">
      <alignment horizontal="left"/>
    </xf>
    <xf numFmtId="43" fontId="5" fillId="0" borderId="25" xfId="1" applyFont="1" applyFill="1" applyBorder="1" applyAlignment="1">
      <alignment horizontal="center" vertical="center" wrapText="1"/>
    </xf>
    <xf numFmtId="43" fontId="5" fillId="0" borderId="31" xfId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/>
    </xf>
    <xf numFmtId="43" fontId="5" fillId="0" borderId="24" xfId="1" applyFont="1" applyFill="1" applyBorder="1" applyAlignment="1">
      <alignment horizontal="center" vertical="center" wrapText="1"/>
    </xf>
    <xf numFmtId="43" fontId="5" fillId="0" borderId="14" xfId="1" applyFont="1" applyFill="1" applyBorder="1" applyAlignment="1">
      <alignment horizontal="center" vertical="center" wrapText="1"/>
    </xf>
    <xf numFmtId="0" fontId="5" fillId="0" borderId="19" xfId="0" applyFont="1" applyBorder="1"/>
    <xf numFmtId="43" fontId="5" fillId="0" borderId="32" xfId="1" applyFont="1" applyFill="1" applyBorder="1" applyAlignment="1">
      <alignment horizontal="center" vertical="center" wrapText="1"/>
    </xf>
    <xf numFmtId="43" fontId="5" fillId="0" borderId="33" xfId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43" fontId="5" fillId="0" borderId="17" xfId="1" applyFont="1" applyFill="1" applyBorder="1" applyAlignment="1" applyProtection="1">
      <alignment horizontal="left" vertical="center" wrapText="1"/>
    </xf>
    <xf numFmtId="165" fontId="5" fillId="0" borderId="24" xfId="1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165" fontId="5" fillId="0" borderId="14" xfId="1" applyNumberFormat="1" applyFont="1" applyFill="1" applyBorder="1" applyAlignment="1">
      <alignment horizontal="center" vertical="center" wrapText="1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left" vertical="center" wrapText="1"/>
    </xf>
    <xf numFmtId="43" fontId="5" fillId="2" borderId="17" xfId="1" applyFont="1" applyFill="1" applyBorder="1" applyAlignment="1" applyProtection="1">
      <alignment horizontal="left" vertical="center" wrapText="1"/>
    </xf>
    <xf numFmtId="0" fontId="7" fillId="2" borderId="17" xfId="0" applyFont="1" applyFill="1" applyBorder="1" applyAlignment="1" applyProtection="1">
      <alignment horizontal="left" vertical="center" wrapText="1"/>
    </xf>
    <xf numFmtId="165" fontId="5" fillId="2" borderId="24" xfId="1" applyNumberFormat="1" applyFont="1" applyFill="1" applyBorder="1" applyAlignment="1">
      <alignment horizontal="center" vertical="center" wrapText="1"/>
    </xf>
    <xf numFmtId="0" fontId="7" fillId="6" borderId="17" xfId="0" applyFont="1" applyFill="1" applyBorder="1" applyAlignment="1" applyProtection="1">
      <alignment horizontal="left" vertical="center" wrapText="1"/>
    </xf>
    <xf numFmtId="43" fontId="5" fillId="0" borderId="19" xfId="1" applyFont="1" applyFill="1" applyBorder="1" applyAlignment="1" applyProtection="1">
      <alignment horizontal="left" vertical="center" wrapText="1"/>
    </xf>
    <xf numFmtId="165" fontId="5" fillId="0" borderId="32" xfId="1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left" vertical="center" wrapText="1"/>
    </xf>
    <xf numFmtId="43" fontId="5" fillId="0" borderId="35" xfId="1" applyFont="1" applyFill="1" applyBorder="1" applyAlignment="1">
      <alignment horizontal="center" vertical="center" wrapText="1"/>
    </xf>
    <xf numFmtId="165" fontId="5" fillId="0" borderId="31" xfId="1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43" fontId="5" fillId="0" borderId="13" xfId="1" applyFont="1" applyFill="1" applyBorder="1" applyAlignment="1" applyProtection="1">
      <alignment horizontal="left" vertical="center" wrapText="1"/>
    </xf>
    <xf numFmtId="0" fontId="5" fillId="0" borderId="17" xfId="0" applyFont="1" applyBorder="1"/>
    <xf numFmtId="0" fontId="5" fillId="0" borderId="20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165" fontId="5" fillId="0" borderId="37" xfId="1" applyNumberFormat="1" applyFont="1" applyFill="1" applyBorder="1" applyAlignment="1">
      <alignment horizontal="center" vertical="center" wrapText="1"/>
    </xf>
    <xf numFmtId="43" fontId="5" fillId="0" borderId="38" xfId="1" applyFont="1" applyFill="1" applyBorder="1" applyAlignment="1">
      <alignment horizontal="center" vertical="center" wrapText="1"/>
    </xf>
    <xf numFmtId="165" fontId="5" fillId="0" borderId="39" xfId="1" applyNumberFormat="1" applyFont="1" applyFill="1" applyBorder="1" applyAlignment="1">
      <alignment horizontal="center" vertical="center" wrapText="1"/>
    </xf>
    <xf numFmtId="43" fontId="5" fillId="0" borderId="37" xfId="1" applyFont="1" applyFill="1" applyBorder="1" applyAlignment="1">
      <alignment horizontal="center" vertical="center" wrapText="1"/>
    </xf>
    <xf numFmtId="165" fontId="5" fillId="0" borderId="40" xfId="1" applyNumberFormat="1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165" fontId="5" fillId="0" borderId="42" xfId="1" applyNumberFormat="1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left" vertical="center" wrapText="1"/>
    </xf>
    <xf numFmtId="43" fontId="5" fillId="0" borderId="0" xfId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43" fontId="5" fillId="0" borderId="45" xfId="1" applyFont="1" applyFill="1" applyBorder="1" applyAlignment="1">
      <alignment horizontal="center" vertical="center" wrapText="1"/>
    </xf>
    <xf numFmtId="43" fontId="5" fillId="0" borderId="44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43" fontId="5" fillId="0" borderId="46" xfId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wrapText="1"/>
    </xf>
    <xf numFmtId="0" fontId="7" fillId="6" borderId="20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right"/>
    </xf>
    <xf numFmtId="165" fontId="2" fillId="2" borderId="8" xfId="2" applyNumberFormat="1" applyFont="1" applyFill="1" applyBorder="1"/>
    <xf numFmtId="165" fontId="5" fillId="2" borderId="2" xfId="1" applyNumberFormat="1" applyFont="1" applyFill="1" applyBorder="1"/>
    <xf numFmtId="165" fontId="5" fillId="2" borderId="8" xfId="1" applyNumberFormat="1" applyFont="1" applyFill="1" applyBorder="1"/>
    <xf numFmtId="165" fontId="2" fillId="2" borderId="1" xfId="2" applyNumberFormat="1" applyFont="1" applyFill="1" applyBorder="1"/>
    <xf numFmtId="0" fontId="3" fillId="3" borderId="4" xfId="0" applyFont="1" applyFill="1" applyBorder="1" applyAlignment="1">
      <alignment horizontal="center"/>
    </xf>
    <xf numFmtId="3" fontId="3" fillId="3" borderId="5" xfId="2" applyNumberFormat="1" applyFont="1" applyFill="1" applyBorder="1"/>
    <xf numFmtId="165" fontId="2" fillId="3" borderId="7" xfId="2" applyNumberFormat="1" applyFont="1" applyFill="1" applyBorder="1"/>
    <xf numFmtId="165" fontId="2" fillId="3" borderId="5" xfId="2" applyNumberFormat="1" applyFont="1" applyFill="1" applyBorder="1"/>
    <xf numFmtId="165" fontId="3" fillId="3" borderId="5" xfId="2" applyNumberFormat="1" applyFont="1" applyFill="1" applyBorder="1"/>
    <xf numFmtId="165" fontId="5" fillId="2" borderId="21" xfId="1" applyNumberFormat="1" applyFont="1" applyFill="1" applyBorder="1"/>
    <xf numFmtId="165" fontId="2" fillId="0" borderId="24" xfId="1" applyNumberFormat="1" applyFont="1" applyFill="1" applyBorder="1" applyAlignment="1">
      <alignment horizontal="center" vertical="center" wrapText="1"/>
    </xf>
    <xf numFmtId="43" fontId="2" fillId="0" borderId="14" xfId="1" applyFont="1" applyFill="1" applyBorder="1" applyAlignment="1">
      <alignment horizontal="center" vertical="center" wrapText="1"/>
    </xf>
    <xf numFmtId="165" fontId="2" fillId="2" borderId="17" xfId="1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65" fontId="2" fillId="0" borderId="14" xfId="1" applyNumberFormat="1" applyFont="1" applyFill="1" applyBorder="1" applyAlignment="1">
      <alignment horizontal="center" vertical="center" wrapText="1"/>
    </xf>
    <xf numFmtId="165" fontId="2" fillId="0" borderId="28" xfId="1" applyNumberFormat="1" applyFont="1" applyBorder="1" applyAlignment="1">
      <alignment vertical="center"/>
    </xf>
    <xf numFmtId="0" fontId="2" fillId="2" borderId="17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43" fontId="2" fillId="2" borderId="17" xfId="1" applyFont="1" applyFill="1" applyBorder="1" applyAlignment="1" applyProtection="1">
      <alignment horizontal="left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3587948</xdr:colOff>
      <xdr:row>0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83248" y="237226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3587948</xdr:colOff>
      <xdr:row>0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83248" y="237226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38100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91475" y="4071937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3562350</xdr:colOff>
      <xdr:row>62</xdr:row>
      <xdr:rowOff>0</xdr:rowOff>
    </xdr:from>
    <xdr:ext cx="38100" cy="17145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57650" y="4071937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62</xdr:row>
      <xdr:rowOff>0</xdr:rowOff>
    </xdr:from>
    <xdr:ext cx="38100" cy="17145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677650" y="40719375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zoomScaleNormal="100" workbookViewId="0"/>
  </sheetViews>
  <sheetFormatPr defaultRowHeight="14.4" x14ac:dyDescent="0.3"/>
  <cols>
    <col min="1" max="1" width="7.44140625" style="92" customWidth="1"/>
    <col min="2" max="2" width="112.44140625" style="92" customWidth="1"/>
    <col min="3" max="3" width="15.109375" style="92" customWidth="1"/>
    <col min="4" max="4" width="13.6640625" style="92" customWidth="1"/>
    <col min="5" max="5" width="12.33203125" style="92" customWidth="1"/>
    <col min="6" max="6" width="14.109375" style="92" customWidth="1"/>
    <col min="7" max="7" width="14.44140625" style="92" bestFit="1" customWidth="1"/>
    <col min="8" max="8" width="15" style="92" bestFit="1" customWidth="1"/>
    <col min="9" max="9" width="6" style="1" customWidth="1"/>
    <col min="10" max="10" width="11.88671875" style="1" customWidth="1"/>
    <col min="11" max="12" width="15.6640625" style="1" customWidth="1"/>
    <col min="13" max="13" width="15.5546875" customWidth="1"/>
    <col min="14" max="14" width="15.33203125" bestFit="1" customWidth="1"/>
  </cols>
  <sheetData>
    <row r="1" spans="1:13" ht="15" thickBot="1" x14ac:dyDescent="0.35">
      <c r="A1" s="4" t="s">
        <v>2</v>
      </c>
      <c r="B1" s="2" t="s">
        <v>3</v>
      </c>
      <c r="C1" s="11">
        <f>+C2+C6+C45+C65+C75+C78+C88+C91+C57+C59</f>
        <v>16572215</v>
      </c>
      <c r="D1" s="12"/>
      <c r="E1" s="13"/>
      <c r="F1" s="12">
        <f>+F45</f>
        <v>1000000</v>
      </c>
      <c r="G1" s="12">
        <f>+G2+G6+G45+G65+G75+G78+G88+G91+G57+G59</f>
        <v>25257900</v>
      </c>
      <c r="H1" s="12">
        <f>SUM(C1:G1)</f>
        <v>42830115</v>
      </c>
      <c r="M1" s="3"/>
    </row>
    <row r="2" spans="1:13" ht="15" thickBot="1" x14ac:dyDescent="0.35">
      <c r="A2" s="14" t="s">
        <v>4</v>
      </c>
      <c r="B2" s="9" t="s">
        <v>5</v>
      </c>
      <c r="C2" s="15">
        <f>SUM(C3:C5)</f>
        <v>0</v>
      </c>
      <c r="D2" s="16"/>
      <c r="E2" s="17"/>
      <c r="F2" s="16"/>
      <c r="G2" s="18">
        <f>SUM(G3:G5)</f>
        <v>750000</v>
      </c>
      <c r="H2" s="19">
        <f>+G2+C2</f>
        <v>750000</v>
      </c>
      <c r="M2" s="3"/>
    </row>
    <row r="3" spans="1:13" x14ac:dyDescent="0.3">
      <c r="A3" s="20">
        <v>1</v>
      </c>
      <c r="B3" s="102" t="s">
        <v>42</v>
      </c>
      <c r="C3" s="103"/>
      <c r="D3" s="21"/>
      <c r="E3" s="22"/>
      <c r="F3" s="21"/>
      <c r="G3" s="104">
        <v>150000</v>
      </c>
      <c r="H3" s="95">
        <f t="shared" ref="H3:H5" si="0">+G3</f>
        <v>150000</v>
      </c>
      <c r="M3" s="3"/>
    </row>
    <row r="4" spans="1:13" x14ac:dyDescent="0.3">
      <c r="A4" s="20">
        <v>2</v>
      </c>
      <c r="B4" s="105" t="s">
        <v>126</v>
      </c>
      <c r="C4" s="106"/>
      <c r="D4" s="21"/>
      <c r="E4" s="22"/>
      <c r="F4" s="21"/>
      <c r="G4" s="107">
        <v>400000</v>
      </c>
      <c r="H4" s="96">
        <f t="shared" si="0"/>
        <v>400000</v>
      </c>
    </row>
    <row r="5" spans="1:13" ht="15" thickBot="1" x14ac:dyDescent="0.35">
      <c r="A5" s="20">
        <v>3</v>
      </c>
      <c r="B5" s="108" t="s">
        <v>36</v>
      </c>
      <c r="C5" s="109"/>
      <c r="D5" s="21"/>
      <c r="E5" s="22"/>
      <c r="F5" s="21"/>
      <c r="G5" s="110">
        <v>200000</v>
      </c>
      <c r="H5" s="97">
        <f t="shared" si="0"/>
        <v>200000</v>
      </c>
    </row>
    <row r="6" spans="1:13" ht="15" thickBot="1" x14ac:dyDescent="0.35">
      <c r="A6" s="14" t="s">
        <v>6</v>
      </c>
      <c r="B6" s="9" t="s">
        <v>1</v>
      </c>
      <c r="C6" s="15">
        <f>SUM(C7:C44)</f>
        <v>14292215</v>
      </c>
      <c r="D6" s="16"/>
      <c r="E6" s="17"/>
      <c r="F6" s="16"/>
      <c r="G6" s="18">
        <f>SUM(G7:G44)</f>
        <v>14475900</v>
      </c>
      <c r="H6" s="19">
        <f>SUM(H7:H44)</f>
        <v>28768115</v>
      </c>
    </row>
    <row r="7" spans="1:13" x14ac:dyDescent="0.3">
      <c r="A7" s="23">
        <v>1</v>
      </c>
      <c r="B7" s="111" t="s">
        <v>37</v>
      </c>
      <c r="C7" s="112">
        <v>1000000</v>
      </c>
      <c r="D7" s="24"/>
      <c r="E7" s="25"/>
      <c r="F7" s="26"/>
      <c r="G7" s="27">
        <v>700000</v>
      </c>
      <c r="H7" s="26">
        <f>+C7+G7</f>
        <v>1700000</v>
      </c>
    </row>
    <row r="8" spans="1:13" x14ac:dyDescent="0.3">
      <c r="A8" s="28">
        <v>2</v>
      </c>
      <c r="B8" s="113" t="s">
        <v>38</v>
      </c>
      <c r="C8" s="114">
        <v>200000</v>
      </c>
      <c r="D8" s="5"/>
      <c r="E8" s="6"/>
      <c r="F8" s="5"/>
      <c r="G8" s="29">
        <v>200000</v>
      </c>
      <c r="H8" s="5">
        <f>+C8+G8</f>
        <v>400000</v>
      </c>
    </row>
    <row r="9" spans="1:13" x14ac:dyDescent="0.3">
      <c r="A9" s="28">
        <v>3</v>
      </c>
      <c r="B9" s="113" t="s">
        <v>39</v>
      </c>
      <c r="C9" s="114">
        <v>400000</v>
      </c>
      <c r="D9" s="5"/>
      <c r="E9" s="6"/>
      <c r="F9" s="5"/>
      <c r="G9" s="29">
        <v>400000</v>
      </c>
      <c r="H9" s="5">
        <f t="shared" ref="H9:H17" si="1">+C9+G9</f>
        <v>800000</v>
      </c>
    </row>
    <row r="10" spans="1:13" x14ac:dyDescent="0.3">
      <c r="A10" s="28">
        <v>4</v>
      </c>
      <c r="B10" s="115" t="s">
        <v>40</v>
      </c>
      <c r="C10" s="114">
        <v>200000</v>
      </c>
      <c r="D10" s="5"/>
      <c r="E10" s="6"/>
      <c r="F10" s="5"/>
      <c r="G10" s="29">
        <v>200000</v>
      </c>
      <c r="H10" s="5">
        <f t="shared" si="1"/>
        <v>400000</v>
      </c>
    </row>
    <row r="11" spans="1:13" x14ac:dyDescent="0.3">
      <c r="A11" s="28">
        <v>5</v>
      </c>
      <c r="B11" s="168" t="s">
        <v>41</v>
      </c>
      <c r="C11" s="164"/>
      <c r="D11" s="5"/>
      <c r="E11" s="6"/>
      <c r="F11" s="5"/>
      <c r="G11" s="169">
        <v>100000</v>
      </c>
      <c r="H11" s="5">
        <v>100000</v>
      </c>
    </row>
    <row r="12" spans="1:13" x14ac:dyDescent="0.3">
      <c r="A12" s="28">
        <v>6</v>
      </c>
      <c r="B12" s="168" t="s">
        <v>43</v>
      </c>
      <c r="C12" s="164">
        <v>500000</v>
      </c>
      <c r="D12" s="5"/>
      <c r="E12" s="6"/>
      <c r="F12" s="5"/>
      <c r="G12" s="170">
        <v>300000</v>
      </c>
      <c r="H12" s="5">
        <f t="shared" si="1"/>
        <v>800000</v>
      </c>
    </row>
    <row r="13" spans="1:13" x14ac:dyDescent="0.3">
      <c r="A13" s="28">
        <v>7</v>
      </c>
      <c r="B13" s="171" t="s">
        <v>44</v>
      </c>
      <c r="C13" s="164">
        <v>100000</v>
      </c>
      <c r="D13" s="5"/>
      <c r="E13" s="6"/>
      <c r="F13" s="5"/>
      <c r="G13" s="170">
        <v>210000</v>
      </c>
      <c r="H13" s="5">
        <v>310000</v>
      </c>
    </row>
    <row r="14" spans="1:13" x14ac:dyDescent="0.3">
      <c r="A14" s="28">
        <v>8</v>
      </c>
      <c r="B14" s="172" t="s">
        <v>45</v>
      </c>
      <c r="C14" s="164">
        <v>500000</v>
      </c>
      <c r="D14" s="5"/>
      <c r="E14" s="6"/>
      <c r="F14" s="5"/>
      <c r="G14" s="170">
        <v>500000</v>
      </c>
      <c r="H14" s="5">
        <f t="shared" si="1"/>
        <v>1000000</v>
      </c>
    </row>
    <row r="15" spans="1:13" x14ac:dyDescent="0.3">
      <c r="A15" s="28">
        <v>9</v>
      </c>
      <c r="B15" s="172" t="s">
        <v>46</v>
      </c>
      <c r="C15" s="164">
        <v>200000</v>
      </c>
      <c r="D15" s="5"/>
      <c r="E15" s="6"/>
      <c r="F15" s="5"/>
      <c r="G15" s="170">
        <v>200000</v>
      </c>
      <c r="H15" s="5">
        <f t="shared" si="1"/>
        <v>400000</v>
      </c>
    </row>
    <row r="16" spans="1:13" x14ac:dyDescent="0.3">
      <c r="A16" s="28">
        <v>10</v>
      </c>
      <c r="B16" s="172" t="s">
        <v>47</v>
      </c>
      <c r="C16" s="164">
        <v>100000</v>
      </c>
      <c r="D16" s="5"/>
      <c r="E16" s="6"/>
      <c r="F16" s="5"/>
      <c r="G16" s="170">
        <v>100000</v>
      </c>
      <c r="H16" s="5">
        <v>200000</v>
      </c>
    </row>
    <row r="17" spans="1:8" x14ac:dyDescent="0.3">
      <c r="A17" s="28">
        <v>11</v>
      </c>
      <c r="B17" s="173" t="s">
        <v>48</v>
      </c>
      <c r="C17" s="164">
        <v>200000</v>
      </c>
      <c r="D17" s="5"/>
      <c r="E17" s="6"/>
      <c r="F17" s="5"/>
      <c r="G17" s="170">
        <v>300000</v>
      </c>
      <c r="H17" s="5">
        <f t="shared" si="1"/>
        <v>500000</v>
      </c>
    </row>
    <row r="18" spans="1:8" x14ac:dyDescent="0.3">
      <c r="A18" s="28">
        <v>12</v>
      </c>
      <c r="B18" s="172" t="s">
        <v>49</v>
      </c>
      <c r="C18" s="164">
        <v>1500000</v>
      </c>
      <c r="D18" s="5"/>
      <c r="E18" s="6"/>
      <c r="F18" s="5"/>
      <c r="G18" s="170">
        <v>1238514</v>
      </c>
      <c r="H18" s="5">
        <f>+C18+G18</f>
        <v>2738514</v>
      </c>
    </row>
    <row r="19" spans="1:8" x14ac:dyDescent="0.3">
      <c r="A19" s="28">
        <v>13</v>
      </c>
      <c r="B19" s="171" t="s">
        <v>50</v>
      </c>
      <c r="C19" s="164">
        <v>200000</v>
      </c>
      <c r="D19" s="5"/>
      <c r="E19" s="6"/>
      <c r="F19" s="5"/>
      <c r="G19" s="170">
        <v>100000</v>
      </c>
      <c r="H19" s="5">
        <v>300000</v>
      </c>
    </row>
    <row r="20" spans="1:8" x14ac:dyDescent="0.3">
      <c r="A20" s="28">
        <v>14</v>
      </c>
      <c r="B20" s="172" t="s">
        <v>51</v>
      </c>
      <c r="C20" s="164"/>
      <c r="D20" s="5"/>
      <c r="E20" s="6"/>
      <c r="F20" s="5"/>
      <c r="G20" s="170">
        <v>250000</v>
      </c>
      <c r="H20" s="5">
        <v>250000</v>
      </c>
    </row>
    <row r="21" spans="1:8" x14ac:dyDescent="0.3">
      <c r="A21" s="28">
        <v>15</v>
      </c>
      <c r="B21" s="118" t="s">
        <v>52</v>
      </c>
      <c r="C21" s="114"/>
      <c r="D21" s="5"/>
      <c r="E21" s="6"/>
      <c r="F21" s="5"/>
      <c r="G21" s="29">
        <v>78600</v>
      </c>
      <c r="H21" s="5">
        <f t="shared" ref="H21:H44" si="2">+C21+G21</f>
        <v>78600</v>
      </c>
    </row>
    <row r="22" spans="1:8" x14ac:dyDescent="0.3">
      <c r="A22" s="28">
        <v>16</v>
      </c>
      <c r="B22" s="120" t="s">
        <v>53</v>
      </c>
      <c r="C22" s="114"/>
      <c r="D22" s="5"/>
      <c r="E22" s="6"/>
      <c r="F22" s="5"/>
      <c r="G22" s="29">
        <v>100000</v>
      </c>
      <c r="H22" s="5">
        <f t="shared" si="2"/>
        <v>100000</v>
      </c>
    </row>
    <row r="23" spans="1:8" x14ac:dyDescent="0.3">
      <c r="A23" s="28">
        <v>17</v>
      </c>
      <c r="B23" s="118" t="s">
        <v>54</v>
      </c>
      <c r="C23" s="114">
        <v>500000</v>
      </c>
      <c r="D23" s="5"/>
      <c r="E23" s="6"/>
      <c r="F23" s="5"/>
      <c r="G23" s="29">
        <v>500000</v>
      </c>
      <c r="H23" s="5">
        <f t="shared" si="2"/>
        <v>1000000</v>
      </c>
    </row>
    <row r="24" spans="1:8" x14ac:dyDescent="0.3">
      <c r="A24" s="28">
        <v>18</v>
      </c>
      <c r="B24" s="117" t="s">
        <v>55</v>
      </c>
      <c r="C24" s="121">
        <v>200000</v>
      </c>
      <c r="D24" s="5"/>
      <c r="E24" s="6"/>
      <c r="F24" s="5"/>
      <c r="G24" s="29">
        <v>300000</v>
      </c>
      <c r="H24" s="5">
        <f t="shared" si="2"/>
        <v>500000</v>
      </c>
    </row>
    <row r="25" spans="1:8" x14ac:dyDescent="0.3">
      <c r="A25" s="28">
        <v>19</v>
      </c>
      <c r="B25" s="117" t="s">
        <v>56</v>
      </c>
      <c r="C25" s="121">
        <v>200000</v>
      </c>
      <c r="D25" s="5"/>
      <c r="E25" s="6"/>
      <c r="F25" s="5"/>
      <c r="G25" s="29">
        <v>200000</v>
      </c>
      <c r="H25" s="5">
        <f t="shared" si="2"/>
        <v>400000</v>
      </c>
    </row>
    <row r="26" spans="1:8" x14ac:dyDescent="0.3">
      <c r="A26" s="28">
        <v>20</v>
      </c>
      <c r="B26" s="117" t="s">
        <v>57</v>
      </c>
      <c r="C26" s="121">
        <v>200000</v>
      </c>
      <c r="D26" s="5"/>
      <c r="E26" s="6"/>
      <c r="F26" s="5"/>
      <c r="G26" s="29">
        <v>200000</v>
      </c>
      <c r="H26" s="5">
        <f t="shared" si="2"/>
        <v>400000</v>
      </c>
    </row>
    <row r="27" spans="1:8" x14ac:dyDescent="0.3">
      <c r="A27" s="28">
        <v>21</v>
      </c>
      <c r="B27" s="117" t="s">
        <v>58</v>
      </c>
      <c r="C27" s="121">
        <v>300000</v>
      </c>
      <c r="D27" s="5"/>
      <c r="E27" s="6"/>
      <c r="F27" s="5"/>
      <c r="G27" s="29">
        <v>100000</v>
      </c>
      <c r="H27" s="5">
        <f t="shared" si="2"/>
        <v>400000</v>
      </c>
    </row>
    <row r="28" spans="1:8" x14ac:dyDescent="0.3">
      <c r="A28" s="28">
        <v>22</v>
      </c>
      <c r="B28" s="117" t="s">
        <v>59</v>
      </c>
      <c r="C28" s="121">
        <v>300000</v>
      </c>
      <c r="D28" s="5"/>
      <c r="E28" s="6"/>
      <c r="F28" s="5"/>
      <c r="G28" s="29">
        <v>150000</v>
      </c>
      <c r="H28" s="5">
        <f t="shared" si="2"/>
        <v>450000</v>
      </c>
    </row>
    <row r="29" spans="1:8" x14ac:dyDescent="0.3">
      <c r="A29" s="28">
        <v>23</v>
      </c>
      <c r="B29" s="117" t="s">
        <v>60</v>
      </c>
      <c r="C29" s="121">
        <v>200000</v>
      </c>
      <c r="D29" s="5"/>
      <c r="E29" s="6"/>
      <c r="F29" s="5"/>
      <c r="G29" s="29">
        <v>150000</v>
      </c>
      <c r="H29" s="5">
        <f t="shared" si="2"/>
        <v>350000</v>
      </c>
    </row>
    <row r="30" spans="1:8" x14ac:dyDescent="0.3">
      <c r="A30" s="28">
        <v>24</v>
      </c>
      <c r="B30" s="122" t="s">
        <v>61</v>
      </c>
      <c r="C30" s="114">
        <v>100000</v>
      </c>
      <c r="D30" s="5"/>
      <c r="E30" s="6"/>
      <c r="F30" s="5"/>
      <c r="G30" s="29">
        <v>100000</v>
      </c>
      <c r="H30" s="5">
        <f t="shared" si="2"/>
        <v>200000</v>
      </c>
    </row>
    <row r="31" spans="1:8" x14ac:dyDescent="0.3">
      <c r="A31" s="28">
        <v>25</v>
      </c>
      <c r="B31" s="122" t="s">
        <v>62</v>
      </c>
      <c r="C31" s="114">
        <v>200000</v>
      </c>
      <c r="D31" s="5"/>
      <c r="E31" s="6"/>
      <c r="F31" s="5"/>
      <c r="G31" s="29">
        <v>200000</v>
      </c>
      <c r="H31" s="5">
        <f t="shared" si="2"/>
        <v>400000</v>
      </c>
    </row>
    <row r="32" spans="1:8" x14ac:dyDescent="0.3">
      <c r="A32" s="28">
        <v>26</v>
      </c>
      <c r="B32" s="115" t="s">
        <v>63</v>
      </c>
      <c r="C32" s="114">
        <v>0</v>
      </c>
      <c r="D32" s="5"/>
      <c r="E32" s="6"/>
      <c r="F32" s="5"/>
      <c r="G32" s="29">
        <v>100000</v>
      </c>
      <c r="H32" s="5">
        <f t="shared" si="2"/>
        <v>100000</v>
      </c>
    </row>
    <row r="33" spans="1:8" x14ac:dyDescent="0.3">
      <c r="A33" s="28">
        <v>27</v>
      </c>
      <c r="B33" s="115" t="s">
        <v>64</v>
      </c>
      <c r="C33" s="114">
        <v>500000</v>
      </c>
      <c r="D33" s="5"/>
      <c r="E33" s="6"/>
      <c r="F33" s="5"/>
      <c r="G33" s="29">
        <v>300000</v>
      </c>
      <c r="H33" s="5">
        <f t="shared" si="2"/>
        <v>800000</v>
      </c>
    </row>
    <row r="34" spans="1:8" x14ac:dyDescent="0.3">
      <c r="A34" s="28">
        <v>28</v>
      </c>
      <c r="B34" s="119" t="s">
        <v>65</v>
      </c>
      <c r="C34" s="114">
        <v>500000</v>
      </c>
      <c r="D34" s="5"/>
      <c r="E34" s="6"/>
      <c r="F34" s="5"/>
      <c r="G34" s="29">
        <v>500000</v>
      </c>
      <c r="H34" s="5">
        <f t="shared" si="2"/>
        <v>1000000</v>
      </c>
    </row>
    <row r="35" spans="1:8" x14ac:dyDescent="0.3">
      <c r="A35" s="28">
        <v>29</v>
      </c>
      <c r="B35" s="115" t="s">
        <v>66</v>
      </c>
      <c r="C35" s="114">
        <v>200000</v>
      </c>
      <c r="D35" s="5"/>
      <c r="E35" s="6"/>
      <c r="F35" s="5"/>
      <c r="G35" s="29">
        <v>100000</v>
      </c>
      <c r="H35" s="5">
        <f t="shared" si="2"/>
        <v>300000</v>
      </c>
    </row>
    <row r="36" spans="1:8" x14ac:dyDescent="0.3">
      <c r="A36" s="28">
        <v>30</v>
      </c>
      <c r="B36" s="115" t="s">
        <v>67</v>
      </c>
      <c r="C36" s="114">
        <v>250000</v>
      </c>
      <c r="D36" s="5"/>
      <c r="E36" s="6"/>
      <c r="F36" s="5"/>
      <c r="G36" s="29">
        <v>250000</v>
      </c>
      <c r="H36" s="5">
        <f t="shared" si="2"/>
        <v>500000</v>
      </c>
    </row>
    <row r="37" spans="1:8" x14ac:dyDescent="0.3">
      <c r="A37" s="28">
        <v>31</v>
      </c>
      <c r="B37" s="115" t="s">
        <v>68</v>
      </c>
      <c r="C37" s="114">
        <v>200000</v>
      </c>
      <c r="D37" s="5"/>
      <c r="E37" s="6"/>
      <c r="F37" s="5"/>
      <c r="G37" s="29">
        <v>50000</v>
      </c>
      <c r="H37" s="5">
        <f t="shared" si="2"/>
        <v>250000</v>
      </c>
    </row>
    <row r="38" spans="1:8" x14ac:dyDescent="0.3">
      <c r="A38" s="28">
        <v>32</v>
      </c>
      <c r="B38" s="115" t="s">
        <v>69</v>
      </c>
      <c r="C38" s="114">
        <v>191000</v>
      </c>
      <c r="D38" s="5"/>
      <c r="E38" s="6"/>
      <c r="F38" s="5"/>
      <c r="G38" s="29">
        <v>200000</v>
      </c>
      <c r="H38" s="5">
        <f t="shared" si="2"/>
        <v>391000</v>
      </c>
    </row>
    <row r="39" spans="1:8" x14ac:dyDescent="0.3">
      <c r="A39" s="28">
        <v>33</v>
      </c>
      <c r="B39" s="115" t="s">
        <v>70</v>
      </c>
      <c r="C39" s="114">
        <v>100000</v>
      </c>
      <c r="D39" s="5"/>
      <c r="E39" s="6"/>
      <c r="F39" s="5"/>
      <c r="G39" s="29">
        <v>100000</v>
      </c>
      <c r="H39" s="5">
        <f t="shared" si="2"/>
        <v>200000</v>
      </c>
    </row>
    <row r="40" spans="1:8" x14ac:dyDescent="0.3">
      <c r="A40" s="28">
        <v>34</v>
      </c>
      <c r="B40" s="115" t="s">
        <v>71</v>
      </c>
      <c r="C40" s="114">
        <v>800000</v>
      </c>
      <c r="D40" s="5"/>
      <c r="E40" s="6"/>
      <c r="F40" s="5"/>
      <c r="G40" s="29">
        <v>1000000</v>
      </c>
      <c r="H40" s="5">
        <f t="shared" si="2"/>
        <v>1800000</v>
      </c>
    </row>
    <row r="41" spans="1:8" x14ac:dyDescent="0.3">
      <c r="A41" s="28">
        <v>35</v>
      </c>
      <c r="B41" s="113" t="s">
        <v>72</v>
      </c>
      <c r="C41" s="114">
        <v>1200000</v>
      </c>
      <c r="D41" s="5"/>
      <c r="E41" s="6"/>
      <c r="F41" s="5"/>
      <c r="G41" s="29">
        <v>1300000</v>
      </c>
      <c r="H41" s="5">
        <f t="shared" si="2"/>
        <v>2500000</v>
      </c>
    </row>
    <row r="42" spans="1:8" x14ac:dyDescent="0.3">
      <c r="A42" s="28">
        <v>36</v>
      </c>
      <c r="B42" s="115" t="s">
        <v>73</v>
      </c>
      <c r="C42" s="114">
        <v>51215</v>
      </c>
      <c r="D42" s="5"/>
      <c r="E42" s="6"/>
      <c r="F42" s="5"/>
      <c r="G42" s="29">
        <v>48786</v>
      </c>
      <c r="H42" s="5">
        <f t="shared" si="2"/>
        <v>100001</v>
      </c>
    </row>
    <row r="43" spans="1:8" x14ac:dyDescent="0.3">
      <c r="A43" s="28">
        <v>37</v>
      </c>
      <c r="B43" s="113" t="s">
        <v>74</v>
      </c>
      <c r="C43" s="114">
        <v>3000000</v>
      </c>
      <c r="D43" s="5"/>
      <c r="E43" s="6"/>
      <c r="F43" s="5"/>
      <c r="G43" s="29">
        <v>3500000</v>
      </c>
      <c r="H43" s="5">
        <f t="shared" si="2"/>
        <v>6500000</v>
      </c>
    </row>
    <row r="44" spans="1:8" ht="15" thickBot="1" x14ac:dyDescent="0.35">
      <c r="A44" s="28">
        <v>38</v>
      </c>
      <c r="B44" s="123" t="s">
        <v>75</v>
      </c>
      <c r="C44" s="124">
        <v>0</v>
      </c>
      <c r="D44" s="5"/>
      <c r="E44" s="6"/>
      <c r="F44" s="5"/>
      <c r="G44" s="29">
        <v>150000</v>
      </c>
      <c r="H44" s="5">
        <f t="shared" si="2"/>
        <v>150000</v>
      </c>
    </row>
    <row r="45" spans="1:8" ht="15" thickBot="1" x14ac:dyDescent="0.35">
      <c r="A45" s="14" t="s">
        <v>7</v>
      </c>
      <c r="B45" s="9" t="s">
        <v>8</v>
      </c>
      <c r="C45" s="56">
        <f>SUM(C46:C56)</f>
        <v>1600000</v>
      </c>
      <c r="D45" s="16"/>
      <c r="E45" s="17"/>
      <c r="F45" s="19">
        <f>+F56</f>
        <v>1000000</v>
      </c>
      <c r="G45" s="18">
        <f>SUM(G46:G56)</f>
        <v>4010000</v>
      </c>
      <c r="H45" s="19">
        <f>+F45+G45+C45</f>
        <v>6610000</v>
      </c>
    </row>
    <row r="46" spans="1:8" ht="26.4" x14ac:dyDescent="0.3">
      <c r="A46" s="30">
        <v>1</v>
      </c>
      <c r="B46" s="111" t="s">
        <v>76</v>
      </c>
      <c r="C46" s="112">
        <v>400000</v>
      </c>
      <c r="D46" s="21"/>
      <c r="E46" s="31"/>
      <c r="F46" s="21"/>
      <c r="G46" s="104">
        <v>600000</v>
      </c>
      <c r="H46" s="32">
        <f>+G46+C46</f>
        <v>1000000</v>
      </c>
    </row>
    <row r="47" spans="1:8" x14ac:dyDescent="0.3">
      <c r="A47" s="33">
        <v>2</v>
      </c>
      <c r="B47" s="115" t="s">
        <v>77</v>
      </c>
      <c r="C47" s="114"/>
      <c r="D47" s="34"/>
      <c r="E47" s="35"/>
      <c r="F47" s="34"/>
      <c r="G47" s="107">
        <v>260000</v>
      </c>
      <c r="H47" s="32">
        <f>+C47+G47</f>
        <v>260000</v>
      </c>
    </row>
    <row r="48" spans="1:8" x14ac:dyDescent="0.3">
      <c r="A48" s="33">
        <v>3</v>
      </c>
      <c r="B48" s="115" t="s">
        <v>78</v>
      </c>
      <c r="C48" s="114"/>
      <c r="D48" s="34"/>
      <c r="E48" s="35"/>
      <c r="F48" s="34"/>
      <c r="G48" s="107">
        <v>300000</v>
      </c>
      <c r="H48" s="32">
        <f t="shared" ref="H48:H55" si="3">+C48+G48</f>
        <v>300000</v>
      </c>
    </row>
    <row r="49" spans="1:8" ht="26.4" x14ac:dyDescent="0.3">
      <c r="A49" s="28">
        <v>4</v>
      </c>
      <c r="B49" s="118" t="s">
        <v>79</v>
      </c>
      <c r="C49" s="114">
        <v>500000</v>
      </c>
      <c r="D49" s="34"/>
      <c r="E49" s="35"/>
      <c r="F49" s="34"/>
      <c r="G49" s="107">
        <v>600000</v>
      </c>
      <c r="H49" s="32">
        <f t="shared" si="3"/>
        <v>1100000</v>
      </c>
    </row>
    <row r="50" spans="1:8" ht="26.4" x14ac:dyDescent="0.3">
      <c r="A50" s="28">
        <v>5</v>
      </c>
      <c r="B50" s="118" t="s">
        <v>80</v>
      </c>
      <c r="C50" s="114"/>
      <c r="D50" s="34"/>
      <c r="E50" s="35"/>
      <c r="F50" s="34"/>
      <c r="G50" s="107">
        <v>200000</v>
      </c>
      <c r="H50" s="32">
        <f t="shared" si="3"/>
        <v>200000</v>
      </c>
    </row>
    <row r="51" spans="1:8" x14ac:dyDescent="0.3">
      <c r="A51" s="33">
        <v>6</v>
      </c>
      <c r="B51" s="167" t="s">
        <v>128</v>
      </c>
      <c r="C51" s="164">
        <v>700000</v>
      </c>
      <c r="D51" s="34"/>
      <c r="E51" s="35"/>
      <c r="F51" s="34"/>
      <c r="G51" s="165">
        <v>1300000</v>
      </c>
      <c r="H51" s="166">
        <f t="shared" si="3"/>
        <v>2000000</v>
      </c>
    </row>
    <row r="52" spans="1:8" ht="26.4" x14ac:dyDescent="0.3">
      <c r="A52" s="33">
        <v>7</v>
      </c>
      <c r="B52" s="118" t="s">
        <v>81</v>
      </c>
      <c r="C52" s="114"/>
      <c r="D52" s="34"/>
      <c r="E52" s="35"/>
      <c r="F52" s="34"/>
      <c r="G52" s="107">
        <v>100000</v>
      </c>
      <c r="H52" s="32">
        <f t="shared" si="3"/>
        <v>100000</v>
      </c>
    </row>
    <row r="53" spans="1:8" ht="26.4" x14ac:dyDescent="0.3">
      <c r="A53" s="28">
        <v>8</v>
      </c>
      <c r="B53" s="115" t="s">
        <v>82</v>
      </c>
      <c r="C53" s="114"/>
      <c r="D53" s="34"/>
      <c r="E53" s="35"/>
      <c r="F53" s="34"/>
      <c r="G53" s="107">
        <v>200000</v>
      </c>
      <c r="H53" s="32">
        <f t="shared" si="3"/>
        <v>200000</v>
      </c>
    </row>
    <row r="54" spans="1:8" ht="26.4" x14ac:dyDescent="0.3">
      <c r="A54" s="33">
        <v>9</v>
      </c>
      <c r="B54" s="115" t="s">
        <v>83</v>
      </c>
      <c r="C54" s="114"/>
      <c r="D54" s="34"/>
      <c r="E54" s="35"/>
      <c r="F54" s="34"/>
      <c r="G54" s="107">
        <v>300000</v>
      </c>
      <c r="H54" s="32">
        <f t="shared" si="3"/>
        <v>300000</v>
      </c>
    </row>
    <row r="55" spans="1:8" ht="26.4" x14ac:dyDescent="0.3">
      <c r="A55" s="33">
        <v>10</v>
      </c>
      <c r="B55" s="115" t="s">
        <v>84</v>
      </c>
      <c r="C55" s="114"/>
      <c r="D55" s="34"/>
      <c r="E55" s="35"/>
      <c r="F55" s="34"/>
      <c r="G55" s="107">
        <v>150000</v>
      </c>
      <c r="H55" s="32">
        <f t="shared" si="3"/>
        <v>150000</v>
      </c>
    </row>
    <row r="56" spans="1:8" ht="15" thickBot="1" x14ac:dyDescent="0.35">
      <c r="A56" s="28">
        <v>11</v>
      </c>
      <c r="B56" s="98" t="s">
        <v>10</v>
      </c>
      <c r="C56" s="93"/>
      <c r="D56" s="34"/>
      <c r="E56" s="35"/>
      <c r="F56" s="34">
        <v>1000000</v>
      </c>
      <c r="G56" s="36">
        <v>0</v>
      </c>
      <c r="H56" s="32">
        <f>+F56</f>
        <v>1000000</v>
      </c>
    </row>
    <row r="57" spans="1:8" ht="15" thickBot="1" x14ac:dyDescent="0.35">
      <c r="A57" s="14" t="s">
        <v>11</v>
      </c>
      <c r="B57" s="9" t="s">
        <v>12</v>
      </c>
      <c r="C57" s="15">
        <f>+C58</f>
        <v>0</v>
      </c>
      <c r="D57" s="16"/>
      <c r="E57" s="17"/>
      <c r="F57" s="16"/>
      <c r="G57" s="18">
        <f>+G58</f>
        <v>500000</v>
      </c>
      <c r="H57" s="19">
        <f>SUM(H58:H58)</f>
        <v>500000</v>
      </c>
    </row>
    <row r="58" spans="1:8" ht="15" thickBot="1" x14ac:dyDescent="0.35">
      <c r="A58" s="28">
        <v>1</v>
      </c>
      <c r="B58" s="125" t="s">
        <v>85</v>
      </c>
      <c r="C58" s="126"/>
      <c r="D58" s="34"/>
      <c r="E58" s="35"/>
      <c r="F58" s="34"/>
      <c r="G58" s="37">
        <v>500000</v>
      </c>
      <c r="H58" s="38">
        <f>+G58</f>
        <v>500000</v>
      </c>
    </row>
    <row r="59" spans="1:8" ht="15" thickBot="1" x14ac:dyDescent="0.35">
      <c r="A59" s="14" t="s">
        <v>13</v>
      </c>
      <c r="B59" s="9" t="s">
        <v>14</v>
      </c>
      <c r="C59" s="15">
        <f>SUM(C60:C64)</f>
        <v>0</v>
      </c>
      <c r="D59" s="16"/>
      <c r="E59" s="17"/>
      <c r="F59" s="16"/>
      <c r="G59" s="18">
        <f>SUM(G60:G64)</f>
        <v>890000</v>
      </c>
      <c r="H59" s="19">
        <f>SUM(H60:H64)</f>
        <v>890000</v>
      </c>
    </row>
    <row r="60" spans="1:8" x14ac:dyDescent="0.3">
      <c r="A60" s="28">
        <v>1</v>
      </c>
      <c r="B60" s="111" t="s">
        <v>86</v>
      </c>
      <c r="C60" s="103"/>
      <c r="D60" s="34"/>
      <c r="E60" s="35"/>
      <c r="F60" s="34"/>
      <c r="G60" s="127">
        <v>50000</v>
      </c>
      <c r="H60" s="38">
        <f t="shared" ref="H60:H62" si="4">+G60</f>
        <v>50000</v>
      </c>
    </row>
    <row r="61" spans="1:8" x14ac:dyDescent="0.3">
      <c r="A61" s="28">
        <v>2</v>
      </c>
      <c r="B61" s="115" t="s">
        <v>87</v>
      </c>
      <c r="C61" s="106"/>
      <c r="D61" s="34"/>
      <c r="E61" s="35"/>
      <c r="F61" s="34"/>
      <c r="G61" s="116">
        <v>50000</v>
      </c>
      <c r="H61" s="38">
        <f t="shared" si="4"/>
        <v>50000</v>
      </c>
    </row>
    <row r="62" spans="1:8" x14ac:dyDescent="0.3">
      <c r="A62" s="28">
        <v>3</v>
      </c>
      <c r="B62" s="115" t="s">
        <v>15</v>
      </c>
      <c r="C62" s="106"/>
      <c r="D62" s="34"/>
      <c r="E62" s="35"/>
      <c r="F62" s="34"/>
      <c r="G62" s="116">
        <v>350000</v>
      </c>
      <c r="H62" s="38">
        <f t="shared" si="4"/>
        <v>350000</v>
      </c>
    </row>
    <row r="63" spans="1:8" x14ac:dyDescent="0.3">
      <c r="A63" s="28">
        <v>4</v>
      </c>
      <c r="B63" s="115" t="s">
        <v>88</v>
      </c>
      <c r="C63" s="106"/>
      <c r="D63" s="34"/>
      <c r="E63" s="35"/>
      <c r="F63" s="34"/>
      <c r="G63" s="116">
        <v>400000</v>
      </c>
      <c r="H63" s="38">
        <f t="shared" ref="H63:H64" si="5">+G63</f>
        <v>400000</v>
      </c>
    </row>
    <row r="64" spans="1:8" ht="15" thickBot="1" x14ac:dyDescent="0.35">
      <c r="A64" s="28">
        <v>5</v>
      </c>
      <c r="B64" s="128" t="s">
        <v>89</v>
      </c>
      <c r="C64" s="109"/>
      <c r="D64" s="34"/>
      <c r="E64" s="35"/>
      <c r="F64" s="34"/>
      <c r="G64" s="129">
        <v>40000</v>
      </c>
      <c r="H64" s="38">
        <f t="shared" si="5"/>
        <v>40000</v>
      </c>
    </row>
    <row r="65" spans="1:8" ht="15" thickBot="1" x14ac:dyDescent="0.35">
      <c r="A65" s="14" t="s">
        <v>16</v>
      </c>
      <c r="B65" s="9" t="s">
        <v>0</v>
      </c>
      <c r="C65" s="15">
        <f>SUM(C66:C74)</f>
        <v>0</v>
      </c>
      <c r="D65" s="16"/>
      <c r="E65" s="17"/>
      <c r="F65" s="16"/>
      <c r="G65" s="18">
        <f>SUM(G66:G74)</f>
        <v>1850000</v>
      </c>
      <c r="H65" s="19">
        <f>SUM(H66:H74)</f>
        <v>1850000</v>
      </c>
    </row>
    <row r="66" spans="1:8" x14ac:dyDescent="0.3">
      <c r="A66" s="23">
        <v>1</v>
      </c>
      <c r="B66" s="130" t="s">
        <v>90</v>
      </c>
      <c r="C66" s="103"/>
      <c r="D66" s="21"/>
      <c r="E66" s="31"/>
      <c r="F66" s="39"/>
      <c r="G66" s="127">
        <v>300000</v>
      </c>
      <c r="H66" s="21">
        <f>+G66</f>
        <v>300000</v>
      </c>
    </row>
    <row r="67" spans="1:8" x14ac:dyDescent="0.3">
      <c r="A67" s="28">
        <v>2</v>
      </c>
      <c r="B67" s="131" t="s">
        <v>91</v>
      </c>
      <c r="C67" s="106">
        <v>0</v>
      </c>
      <c r="D67" s="34"/>
      <c r="E67" s="35"/>
      <c r="F67" s="34"/>
      <c r="G67" s="116">
        <v>300000</v>
      </c>
      <c r="H67" s="34">
        <f>+G67</f>
        <v>300000</v>
      </c>
    </row>
    <row r="68" spans="1:8" x14ac:dyDescent="0.3">
      <c r="A68" s="28">
        <v>3</v>
      </c>
      <c r="B68" s="131" t="s">
        <v>92</v>
      </c>
      <c r="C68" s="106">
        <v>0</v>
      </c>
      <c r="D68" s="34"/>
      <c r="E68" s="35"/>
      <c r="F68" s="34"/>
      <c r="G68" s="116">
        <v>300000</v>
      </c>
      <c r="H68" s="34">
        <f t="shared" ref="H68:H74" si="6">+G68</f>
        <v>300000</v>
      </c>
    </row>
    <row r="69" spans="1:8" x14ac:dyDescent="0.3">
      <c r="A69" s="28">
        <v>4</v>
      </c>
      <c r="B69" s="115" t="s">
        <v>93</v>
      </c>
      <c r="C69" s="106"/>
      <c r="D69" s="34"/>
      <c r="E69" s="35"/>
      <c r="F69" s="34"/>
      <c r="G69" s="116">
        <v>100000</v>
      </c>
      <c r="H69" s="34">
        <f t="shared" si="6"/>
        <v>100000</v>
      </c>
    </row>
    <row r="70" spans="1:8" x14ac:dyDescent="0.3">
      <c r="A70" s="28">
        <v>5</v>
      </c>
      <c r="B70" s="115" t="s">
        <v>94</v>
      </c>
      <c r="C70" s="106"/>
      <c r="D70" s="34"/>
      <c r="E70" s="35"/>
      <c r="F70" s="34"/>
      <c r="G70" s="116">
        <v>100000</v>
      </c>
      <c r="H70" s="34">
        <f t="shared" si="6"/>
        <v>100000</v>
      </c>
    </row>
    <row r="71" spans="1:8" x14ac:dyDescent="0.3">
      <c r="A71" s="28">
        <v>6</v>
      </c>
      <c r="B71" s="118" t="s">
        <v>127</v>
      </c>
      <c r="C71" s="106"/>
      <c r="D71" s="34"/>
      <c r="E71" s="35"/>
      <c r="F71" s="34"/>
      <c r="G71" s="116">
        <v>350000</v>
      </c>
      <c r="H71" s="34">
        <f t="shared" si="6"/>
        <v>350000</v>
      </c>
    </row>
    <row r="72" spans="1:8" x14ac:dyDescent="0.3">
      <c r="A72" s="28">
        <v>7</v>
      </c>
      <c r="B72" s="115" t="s">
        <v>95</v>
      </c>
      <c r="C72" s="106"/>
      <c r="D72" s="34"/>
      <c r="E72" s="35"/>
      <c r="F72" s="34"/>
      <c r="G72" s="116">
        <v>60000</v>
      </c>
      <c r="H72" s="34">
        <f t="shared" si="6"/>
        <v>60000</v>
      </c>
    </row>
    <row r="73" spans="1:8" x14ac:dyDescent="0.3">
      <c r="A73" s="28">
        <v>8</v>
      </c>
      <c r="B73" s="115" t="s">
        <v>96</v>
      </c>
      <c r="C73" s="106"/>
      <c r="D73" s="34"/>
      <c r="E73" s="35"/>
      <c r="F73" s="34"/>
      <c r="G73" s="116">
        <v>140000</v>
      </c>
      <c r="H73" s="34">
        <f t="shared" si="6"/>
        <v>140000</v>
      </c>
    </row>
    <row r="74" spans="1:8" ht="15" thickBot="1" x14ac:dyDescent="0.35">
      <c r="A74" s="28">
        <v>9</v>
      </c>
      <c r="B74" s="132" t="s">
        <v>97</v>
      </c>
      <c r="C74" s="109"/>
      <c r="D74" s="34"/>
      <c r="E74" s="35"/>
      <c r="F74" s="34"/>
      <c r="G74" s="129">
        <v>200000</v>
      </c>
      <c r="H74" s="34">
        <f t="shared" si="6"/>
        <v>200000</v>
      </c>
    </row>
    <row r="75" spans="1:8" ht="15" thickBot="1" x14ac:dyDescent="0.35">
      <c r="A75" s="14" t="s">
        <v>17</v>
      </c>
      <c r="B75" s="9" t="s">
        <v>18</v>
      </c>
      <c r="C75" s="15">
        <f>+C77+C76</f>
        <v>400000</v>
      </c>
      <c r="D75" s="16"/>
      <c r="E75" s="17"/>
      <c r="F75" s="16"/>
      <c r="G75" s="18">
        <f>SUM(G76:G77)</f>
        <v>450000</v>
      </c>
      <c r="H75" s="7">
        <f>SUM(H76:H77)</f>
        <v>850000</v>
      </c>
    </row>
    <row r="76" spans="1:8" x14ac:dyDescent="0.3">
      <c r="A76" s="23">
        <v>1</v>
      </c>
      <c r="B76" s="133" t="s">
        <v>98</v>
      </c>
      <c r="C76" s="134">
        <v>150000</v>
      </c>
      <c r="D76" s="24"/>
      <c r="E76" s="25"/>
      <c r="F76" s="26"/>
      <c r="G76" s="40">
        <v>200000</v>
      </c>
      <c r="H76" s="41">
        <f>+C76+G76</f>
        <v>350000</v>
      </c>
    </row>
    <row r="77" spans="1:8" ht="15" thickBot="1" x14ac:dyDescent="0.35">
      <c r="A77" s="20">
        <v>2</v>
      </c>
      <c r="B77" s="115" t="s">
        <v>99</v>
      </c>
      <c r="C77" s="134">
        <v>250000</v>
      </c>
      <c r="D77" s="24"/>
      <c r="E77" s="42"/>
      <c r="F77" s="24"/>
      <c r="G77" s="43">
        <v>250000</v>
      </c>
      <c r="H77" s="41">
        <f>+C77+G77</f>
        <v>500000</v>
      </c>
    </row>
    <row r="78" spans="1:8" ht="15" thickBot="1" x14ac:dyDescent="0.35">
      <c r="A78" s="14" t="s">
        <v>19</v>
      </c>
      <c r="B78" s="9" t="s">
        <v>20</v>
      </c>
      <c r="C78" s="44">
        <f>+C79+C80+C81+C82+C83+C84+C86+C87</f>
        <v>0</v>
      </c>
      <c r="D78" s="16"/>
      <c r="E78" s="45"/>
      <c r="F78" s="16"/>
      <c r="G78" s="15">
        <f>SUM(G79:G87)</f>
        <v>1060000</v>
      </c>
      <c r="H78" s="7">
        <f>SUM(H79:H87)</f>
        <v>1060000</v>
      </c>
    </row>
    <row r="79" spans="1:8" x14ac:dyDescent="0.3">
      <c r="A79" s="20">
        <v>1</v>
      </c>
      <c r="B79" s="133" t="s">
        <v>100</v>
      </c>
      <c r="C79" s="135"/>
      <c r="D79" s="26"/>
      <c r="E79" s="46"/>
      <c r="F79" s="24"/>
      <c r="G79" s="136">
        <v>50000</v>
      </c>
      <c r="H79" s="47">
        <f>+C79+G79</f>
        <v>50000</v>
      </c>
    </row>
    <row r="80" spans="1:8" x14ac:dyDescent="0.3">
      <c r="A80" s="28">
        <v>2</v>
      </c>
      <c r="B80" s="131" t="s">
        <v>101</v>
      </c>
      <c r="C80" s="137"/>
      <c r="D80" s="5"/>
      <c r="E80" s="48"/>
      <c r="F80" s="5"/>
      <c r="G80" s="138">
        <v>50000</v>
      </c>
      <c r="H80" s="49">
        <f>+C80+G80</f>
        <v>50000</v>
      </c>
    </row>
    <row r="81" spans="1:8" x14ac:dyDescent="0.3">
      <c r="A81" s="28">
        <v>3</v>
      </c>
      <c r="B81" s="139" t="s">
        <v>102</v>
      </c>
      <c r="C81" s="126"/>
      <c r="D81" s="5"/>
      <c r="E81" s="48"/>
      <c r="F81" s="5"/>
      <c r="G81" s="140">
        <v>100000</v>
      </c>
      <c r="H81" s="49">
        <f t="shared" ref="H81:H87" si="7">+C81+G81</f>
        <v>100000</v>
      </c>
    </row>
    <row r="82" spans="1:8" x14ac:dyDescent="0.3">
      <c r="A82" s="28">
        <v>4</v>
      </c>
      <c r="B82" s="115" t="s">
        <v>103</v>
      </c>
      <c r="C82" s="137"/>
      <c r="D82" s="5"/>
      <c r="E82" s="48"/>
      <c r="F82" s="5"/>
      <c r="G82" s="138">
        <v>100000</v>
      </c>
      <c r="H82" s="49">
        <f t="shared" si="7"/>
        <v>100000</v>
      </c>
    </row>
    <row r="83" spans="1:8" x14ac:dyDescent="0.3">
      <c r="A83" s="28">
        <v>5</v>
      </c>
      <c r="B83" s="141" t="s">
        <v>104</v>
      </c>
      <c r="C83" s="137"/>
      <c r="D83" s="5"/>
      <c r="E83" s="48"/>
      <c r="F83" s="5"/>
      <c r="G83" s="138">
        <v>100000</v>
      </c>
      <c r="H83" s="49">
        <f t="shared" si="7"/>
        <v>100000</v>
      </c>
    </row>
    <row r="84" spans="1:8" x14ac:dyDescent="0.3">
      <c r="A84" s="28">
        <v>6</v>
      </c>
      <c r="B84" s="141" t="s">
        <v>105</v>
      </c>
      <c r="C84" s="137"/>
      <c r="D84" s="5"/>
      <c r="E84" s="48"/>
      <c r="F84" s="5"/>
      <c r="G84" s="138">
        <v>60000</v>
      </c>
      <c r="H84" s="49">
        <f t="shared" si="7"/>
        <v>60000</v>
      </c>
    </row>
    <row r="85" spans="1:8" x14ac:dyDescent="0.3">
      <c r="A85" s="28">
        <v>7</v>
      </c>
      <c r="B85" s="131" t="s">
        <v>106</v>
      </c>
      <c r="C85" s="142"/>
      <c r="D85" s="5"/>
      <c r="E85" s="48"/>
      <c r="F85" s="5"/>
      <c r="G85" s="143">
        <v>200000</v>
      </c>
      <c r="H85" s="49">
        <f t="shared" si="7"/>
        <v>200000</v>
      </c>
    </row>
    <row r="86" spans="1:8" x14ac:dyDescent="0.3">
      <c r="A86" s="28">
        <v>8</v>
      </c>
      <c r="B86" s="122" t="s">
        <v>107</v>
      </c>
      <c r="C86" s="137"/>
      <c r="D86" s="5"/>
      <c r="E86" s="48"/>
      <c r="F86" s="5"/>
      <c r="G86" s="138">
        <v>200000</v>
      </c>
      <c r="H86" s="49">
        <f t="shared" si="7"/>
        <v>200000</v>
      </c>
    </row>
    <row r="87" spans="1:8" ht="15" thickBot="1" x14ac:dyDescent="0.35">
      <c r="A87" s="28">
        <v>9</v>
      </c>
      <c r="B87" s="122" t="s">
        <v>108</v>
      </c>
      <c r="C87" s="126"/>
      <c r="D87" s="50"/>
      <c r="E87" s="48"/>
      <c r="F87" s="5"/>
      <c r="G87" s="140">
        <v>200000</v>
      </c>
      <c r="H87" s="49">
        <f t="shared" si="7"/>
        <v>200000</v>
      </c>
    </row>
    <row r="88" spans="1:8" ht="15" thickBot="1" x14ac:dyDescent="0.35">
      <c r="A88" s="14" t="s">
        <v>21</v>
      </c>
      <c r="B88" s="51" t="s">
        <v>22</v>
      </c>
      <c r="C88" s="15">
        <f>+C89</f>
        <v>0</v>
      </c>
      <c r="D88" s="16"/>
      <c r="E88" s="45"/>
      <c r="F88" s="16"/>
      <c r="G88" s="15">
        <f>+G89+G90</f>
        <v>200000</v>
      </c>
      <c r="H88" s="19">
        <f>+H89+H90</f>
        <v>200000</v>
      </c>
    </row>
    <row r="89" spans="1:8" x14ac:dyDescent="0.3">
      <c r="A89" s="153">
        <v>1</v>
      </c>
      <c r="B89" s="144" t="s">
        <v>109</v>
      </c>
      <c r="C89" s="126"/>
      <c r="D89" s="154"/>
      <c r="E89" s="157"/>
      <c r="F89" s="154"/>
      <c r="G89" s="155">
        <v>100000</v>
      </c>
      <c r="H89" s="156">
        <f t="shared" ref="H89:H91" si="8">+C89+G89</f>
        <v>100000</v>
      </c>
    </row>
    <row r="90" spans="1:8" x14ac:dyDescent="0.3">
      <c r="A90" s="33">
        <v>2</v>
      </c>
      <c r="B90" s="115" t="s">
        <v>9</v>
      </c>
      <c r="C90" s="114"/>
      <c r="D90" s="34"/>
      <c r="E90" s="35"/>
      <c r="F90" s="34"/>
      <c r="G90" s="116">
        <v>100000</v>
      </c>
      <c r="H90" s="163">
        <f>+G90</f>
        <v>100000</v>
      </c>
    </row>
    <row r="91" spans="1:8" ht="15" thickBot="1" x14ac:dyDescent="0.35">
      <c r="A91" s="158" t="s">
        <v>23</v>
      </c>
      <c r="B91" s="51" t="s">
        <v>24</v>
      </c>
      <c r="C91" s="159">
        <f>SUM(C92:C96)</f>
        <v>280000</v>
      </c>
      <c r="D91" s="160"/>
      <c r="E91" s="161"/>
      <c r="F91" s="160"/>
      <c r="G91" s="162">
        <f>SUM(G92:G96)</f>
        <v>1072000</v>
      </c>
      <c r="H91" s="10">
        <f t="shared" si="8"/>
        <v>1352000</v>
      </c>
    </row>
    <row r="92" spans="1:8" x14ac:dyDescent="0.3">
      <c r="A92" s="23">
        <v>1</v>
      </c>
      <c r="B92" s="99" t="s">
        <v>110</v>
      </c>
      <c r="C92" s="52">
        <v>280000</v>
      </c>
      <c r="D92" s="21"/>
      <c r="E92" s="53"/>
      <c r="F92" s="21"/>
      <c r="G92" s="46"/>
      <c r="H92" s="26">
        <f>+C92+G92</f>
        <v>280000</v>
      </c>
    </row>
    <row r="93" spans="1:8" x14ac:dyDescent="0.3">
      <c r="A93" s="20">
        <v>2</v>
      </c>
      <c r="B93" s="111" t="s">
        <v>111</v>
      </c>
      <c r="C93" s="103"/>
      <c r="D93" s="21"/>
      <c r="E93" s="54"/>
      <c r="F93" s="21"/>
      <c r="G93" s="127">
        <v>100000</v>
      </c>
      <c r="H93" s="24">
        <f>++G93</f>
        <v>100000</v>
      </c>
    </row>
    <row r="94" spans="1:8" x14ac:dyDescent="0.3">
      <c r="A94" s="20">
        <v>3</v>
      </c>
      <c r="B94" s="115" t="s">
        <v>112</v>
      </c>
      <c r="C94" s="106"/>
      <c r="D94" s="21"/>
      <c r="E94" s="54"/>
      <c r="F94" s="21"/>
      <c r="G94" s="116">
        <v>52000</v>
      </c>
      <c r="H94" s="24">
        <f t="shared" ref="H94:H96" si="9">++G94</f>
        <v>52000</v>
      </c>
    </row>
    <row r="95" spans="1:8" x14ac:dyDescent="0.3">
      <c r="A95" s="20">
        <v>4</v>
      </c>
      <c r="B95" s="122" t="s">
        <v>113</v>
      </c>
      <c r="C95" s="106"/>
      <c r="D95" s="21"/>
      <c r="E95" s="54"/>
      <c r="F95" s="21"/>
      <c r="G95" s="116">
        <v>820000</v>
      </c>
      <c r="H95" s="24">
        <f t="shared" si="9"/>
        <v>820000</v>
      </c>
    </row>
    <row r="96" spans="1:8" ht="15" thickBot="1" x14ac:dyDescent="0.35">
      <c r="A96" s="20">
        <v>5</v>
      </c>
      <c r="B96" s="128" t="s">
        <v>114</v>
      </c>
      <c r="C96" s="109"/>
      <c r="D96" s="21"/>
      <c r="E96" s="54"/>
      <c r="F96" s="21"/>
      <c r="G96" s="129">
        <v>100000</v>
      </c>
      <c r="H96" s="24">
        <f t="shared" si="9"/>
        <v>100000</v>
      </c>
    </row>
    <row r="97" spans="1:13" ht="15" thickBot="1" x14ac:dyDescent="0.35">
      <c r="A97" s="60" t="s">
        <v>25</v>
      </c>
      <c r="B97" s="61" t="s">
        <v>26</v>
      </c>
      <c r="C97" s="62">
        <v>0</v>
      </c>
      <c r="D97" s="63">
        <v>0</v>
      </c>
      <c r="E97" s="64"/>
      <c r="F97" s="63"/>
      <c r="G97" s="65">
        <f>SUM(G98:G102)</f>
        <v>1020000</v>
      </c>
      <c r="H97" s="66">
        <f t="shared" ref="H97:H99" si="10">+G97</f>
        <v>1020000</v>
      </c>
      <c r="M97" s="3"/>
    </row>
    <row r="98" spans="1:13" x14ac:dyDescent="0.3">
      <c r="A98" s="67">
        <v>1</v>
      </c>
      <c r="B98" s="145" t="s">
        <v>115</v>
      </c>
      <c r="C98" s="146"/>
      <c r="D98" s="68">
        <v>0</v>
      </c>
      <c r="E98" s="69"/>
      <c r="F98" s="68"/>
      <c r="G98" s="25">
        <v>150000</v>
      </c>
      <c r="H98" s="70">
        <f t="shared" si="10"/>
        <v>150000</v>
      </c>
    </row>
    <row r="99" spans="1:13" x14ac:dyDescent="0.3">
      <c r="A99" s="8">
        <v>2</v>
      </c>
      <c r="B99" s="118" t="s">
        <v>116</v>
      </c>
      <c r="C99" s="147"/>
      <c r="D99" s="71">
        <v>0</v>
      </c>
      <c r="E99" s="72"/>
      <c r="F99" s="71"/>
      <c r="G99" s="6">
        <v>400000</v>
      </c>
      <c r="H99" s="47">
        <f t="shared" si="10"/>
        <v>400000</v>
      </c>
    </row>
    <row r="100" spans="1:13" x14ac:dyDescent="0.3">
      <c r="A100" s="8">
        <v>3</v>
      </c>
      <c r="B100" s="118" t="s">
        <v>117</v>
      </c>
      <c r="C100" s="147"/>
      <c r="D100" s="71">
        <v>0</v>
      </c>
      <c r="E100" s="72"/>
      <c r="F100" s="71"/>
      <c r="G100" s="6">
        <v>150000</v>
      </c>
      <c r="H100" s="47">
        <f t="shared" ref="H100:H102" si="11">+G100</f>
        <v>150000</v>
      </c>
    </row>
    <row r="101" spans="1:13" x14ac:dyDescent="0.3">
      <c r="A101" s="8">
        <v>4</v>
      </c>
      <c r="B101" s="122" t="s">
        <v>118</v>
      </c>
      <c r="C101" s="147"/>
      <c r="D101" s="71">
        <v>0</v>
      </c>
      <c r="E101" s="72"/>
      <c r="F101" s="71"/>
      <c r="G101" s="6">
        <v>300000</v>
      </c>
      <c r="H101" s="47">
        <f t="shared" si="11"/>
        <v>300000</v>
      </c>
    </row>
    <row r="102" spans="1:13" ht="15" thickBot="1" x14ac:dyDescent="0.35">
      <c r="A102" s="73">
        <v>5</v>
      </c>
      <c r="B102" s="148" t="s">
        <v>119</v>
      </c>
      <c r="C102" s="149"/>
      <c r="D102" s="74">
        <v>0</v>
      </c>
      <c r="E102" s="75"/>
      <c r="F102" s="74"/>
      <c r="G102" s="76">
        <v>20000</v>
      </c>
      <c r="H102" s="77">
        <f t="shared" si="11"/>
        <v>20000</v>
      </c>
    </row>
    <row r="103" spans="1:13" ht="15" thickBot="1" x14ac:dyDescent="0.35">
      <c r="A103" s="4" t="s">
        <v>27</v>
      </c>
      <c r="B103" s="82" t="s">
        <v>26</v>
      </c>
      <c r="C103" s="59">
        <v>0</v>
      </c>
      <c r="D103" s="55"/>
      <c r="E103" s="57">
        <f>+E115</f>
        <v>294784</v>
      </c>
      <c r="F103" s="83"/>
      <c r="G103" s="84">
        <f>SUM(G104:G116)</f>
        <v>4215216</v>
      </c>
      <c r="H103" s="66">
        <f>SUM(H104:H116)</f>
        <v>4510000</v>
      </c>
      <c r="M103" s="3"/>
    </row>
    <row r="104" spans="1:13" x14ac:dyDescent="0.3">
      <c r="A104" s="85">
        <v>1</v>
      </c>
      <c r="B104" s="150" t="s">
        <v>120</v>
      </c>
      <c r="C104" s="146"/>
      <c r="D104" s="26"/>
      <c r="E104" s="86">
        <v>0</v>
      </c>
      <c r="F104" s="78"/>
      <c r="G104" s="87">
        <v>200000</v>
      </c>
      <c r="H104" s="100">
        <f>+E104+G104</f>
        <v>200000</v>
      </c>
      <c r="M104" s="3"/>
    </row>
    <row r="105" spans="1:13" x14ac:dyDescent="0.3">
      <c r="A105" s="80">
        <v>2</v>
      </c>
      <c r="B105" s="151" t="s">
        <v>28</v>
      </c>
      <c r="C105" s="147"/>
      <c r="D105" s="24"/>
      <c r="E105" s="81">
        <v>0</v>
      </c>
      <c r="F105" s="58"/>
      <c r="G105" s="88">
        <v>250000</v>
      </c>
      <c r="H105" s="94">
        <f>+E105+G105</f>
        <v>250000</v>
      </c>
    </row>
    <row r="106" spans="1:13" x14ac:dyDescent="0.3">
      <c r="A106" s="80">
        <v>3</v>
      </c>
      <c r="B106" s="151" t="s">
        <v>29</v>
      </c>
      <c r="C106" s="147"/>
      <c r="D106" s="24"/>
      <c r="E106" s="81">
        <v>0</v>
      </c>
      <c r="F106" s="58"/>
      <c r="G106" s="88">
        <v>20000</v>
      </c>
      <c r="H106" s="94">
        <f t="shared" ref="H106:H116" si="12">+E106+G106</f>
        <v>20000</v>
      </c>
    </row>
    <row r="107" spans="1:13" ht="26.4" x14ac:dyDescent="0.3">
      <c r="A107" s="80">
        <v>4</v>
      </c>
      <c r="B107" s="115" t="s">
        <v>121</v>
      </c>
      <c r="C107" s="147"/>
      <c r="D107" s="24"/>
      <c r="E107" s="81"/>
      <c r="F107" s="58"/>
      <c r="G107" s="88">
        <v>230000</v>
      </c>
      <c r="H107" s="94">
        <f t="shared" si="12"/>
        <v>230000</v>
      </c>
    </row>
    <row r="108" spans="1:13" x14ac:dyDescent="0.3">
      <c r="A108" s="80">
        <v>5</v>
      </c>
      <c r="B108" s="113" t="s">
        <v>122</v>
      </c>
      <c r="C108" s="147"/>
      <c r="D108" s="24"/>
      <c r="E108" s="81">
        <v>0</v>
      </c>
      <c r="F108" s="58"/>
      <c r="G108" s="88">
        <v>120000</v>
      </c>
      <c r="H108" s="94">
        <f t="shared" si="12"/>
        <v>120000</v>
      </c>
    </row>
    <row r="109" spans="1:13" ht="26.4" x14ac:dyDescent="0.3">
      <c r="A109" s="80">
        <v>6</v>
      </c>
      <c r="B109" s="113" t="s">
        <v>123</v>
      </c>
      <c r="C109" s="147"/>
      <c r="D109" s="24"/>
      <c r="E109" s="81">
        <v>0</v>
      </c>
      <c r="F109" s="58"/>
      <c r="G109" s="88">
        <v>30000</v>
      </c>
      <c r="H109" s="94">
        <f t="shared" si="12"/>
        <v>30000</v>
      </c>
    </row>
    <row r="110" spans="1:13" x14ac:dyDescent="0.3">
      <c r="A110" s="80">
        <v>7</v>
      </c>
      <c r="B110" s="115" t="s">
        <v>30</v>
      </c>
      <c r="C110" s="147"/>
      <c r="D110" s="24"/>
      <c r="E110" s="81">
        <v>0</v>
      </c>
      <c r="F110" s="58"/>
      <c r="G110" s="88">
        <v>100000</v>
      </c>
      <c r="H110" s="94">
        <f t="shared" si="12"/>
        <v>100000</v>
      </c>
    </row>
    <row r="111" spans="1:13" ht="26.4" x14ac:dyDescent="0.3">
      <c r="A111" s="80">
        <v>8</v>
      </c>
      <c r="B111" s="115" t="s">
        <v>31</v>
      </c>
      <c r="C111" s="147"/>
      <c r="D111" s="24"/>
      <c r="E111" s="81">
        <v>0</v>
      </c>
      <c r="F111" s="58"/>
      <c r="G111" s="88">
        <v>110000</v>
      </c>
      <c r="H111" s="94">
        <f t="shared" si="12"/>
        <v>110000</v>
      </c>
    </row>
    <row r="112" spans="1:13" x14ac:dyDescent="0.3">
      <c r="A112" s="80">
        <v>9</v>
      </c>
      <c r="B112" s="115" t="s">
        <v>32</v>
      </c>
      <c r="C112" s="147"/>
      <c r="D112" s="24"/>
      <c r="E112" s="81">
        <v>0</v>
      </c>
      <c r="F112" s="58"/>
      <c r="G112" s="88">
        <v>1500000</v>
      </c>
      <c r="H112" s="94">
        <f t="shared" si="12"/>
        <v>1500000</v>
      </c>
    </row>
    <row r="113" spans="1:8" x14ac:dyDescent="0.3">
      <c r="A113" s="80">
        <v>10</v>
      </c>
      <c r="B113" s="115" t="s">
        <v>33</v>
      </c>
      <c r="C113" s="147"/>
      <c r="D113" s="24"/>
      <c r="E113" s="81">
        <v>0</v>
      </c>
      <c r="F113" s="58"/>
      <c r="G113" s="88">
        <v>250000</v>
      </c>
      <c r="H113" s="94">
        <f t="shared" si="12"/>
        <v>250000</v>
      </c>
    </row>
    <row r="114" spans="1:8" x14ac:dyDescent="0.3">
      <c r="A114" s="80">
        <v>11</v>
      </c>
      <c r="B114" s="115" t="s">
        <v>34</v>
      </c>
      <c r="C114" s="147"/>
      <c r="D114" s="24"/>
      <c r="E114" s="81"/>
      <c r="F114" s="58"/>
      <c r="G114" s="88">
        <v>500000</v>
      </c>
      <c r="H114" s="94">
        <f t="shared" si="12"/>
        <v>500000</v>
      </c>
    </row>
    <row r="115" spans="1:8" x14ac:dyDescent="0.3">
      <c r="A115" s="80">
        <v>12</v>
      </c>
      <c r="B115" s="122" t="s">
        <v>124</v>
      </c>
      <c r="C115" s="147"/>
      <c r="D115" s="24"/>
      <c r="E115" s="81">
        <v>294784</v>
      </c>
      <c r="F115" s="58"/>
      <c r="G115" s="88">
        <v>705216</v>
      </c>
      <c r="H115" s="94">
        <f t="shared" si="12"/>
        <v>1000000</v>
      </c>
    </row>
    <row r="116" spans="1:8" ht="15" thickBot="1" x14ac:dyDescent="0.35">
      <c r="A116" s="89">
        <v>13</v>
      </c>
      <c r="B116" s="152" t="s">
        <v>125</v>
      </c>
      <c r="C116" s="149"/>
      <c r="D116" s="50"/>
      <c r="E116" s="90">
        <v>0</v>
      </c>
      <c r="F116" s="79"/>
      <c r="G116" s="91">
        <v>200000</v>
      </c>
      <c r="H116" s="101">
        <f t="shared" si="12"/>
        <v>200000</v>
      </c>
    </row>
    <row r="117" spans="1:8" x14ac:dyDescent="0.3">
      <c r="E117" s="92" t="s">
        <v>35</v>
      </c>
    </row>
  </sheetData>
  <pageMargins left="0.7" right="0.7" top="0.75" bottom="0.75" header="0.3" footer="0.3"/>
  <pageSetup paperSize="9" scale="39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Eroll Raskova</dc:creator>
  <cp:lastModifiedBy>Admin</cp:lastModifiedBy>
  <cp:lastPrinted>2024-12-03T10:08:30Z</cp:lastPrinted>
  <dcterms:created xsi:type="dcterms:W3CDTF">2024-09-09T07:31:57Z</dcterms:created>
  <dcterms:modified xsi:type="dcterms:W3CDTF">2024-12-12T22:50:28Z</dcterms:modified>
</cp:coreProperties>
</file>