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-my.sharepoint.com/personal/blleshaj_usaidega_org/Documents/Desktop/Performanca e komunave/Performanca e komunave - Tetor/"/>
    </mc:Choice>
  </mc:AlternateContent>
  <xr:revisionPtr revIDLastSave="0" documentId="8_{343B71EB-470B-4D4D-911A-C72FCC42CC9E}" xr6:coauthVersionLast="47" xr6:coauthVersionMax="47" xr10:uidLastSave="{00000000-0000-0000-0000-000000000000}"/>
  <bookViews>
    <workbookView xWindow="-110" yWindow="-110" windowWidth="19420" windowHeight="10300" xr2:uid="{0E56C2EE-7092-470C-B693-271D9FFCA0D1}"/>
  </bookViews>
  <sheets>
    <sheet name="7. Prist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O7" i="1"/>
  <c r="C9" i="1"/>
  <c r="D9" i="1"/>
  <c r="D12" i="1" s="1"/>
  <c r="E9" i="1"/>
  <c r="F9" i="1"/>
  <c r="G9" i="1"/>
  <c r="H9" i="1"/>
  <c r="I9" i="1"/>
  <c r="I12" i="1" s="1"/>
  <c r="J9" i="1"/>
  <c r="J12" i="1" s="1"/>
  <c r="K9" i="1"/>
  <c r="L9" i="1"/>
  <c r="L12" i="1" s="1"/>
  <c r="M9" i="1"/>
  <c r="N9" i="1"/>
  <c r="O9" i="1"/>
  <c r="P9" i="1"/>
  <c r="Q9" i="1"/>
  <c r="Q12" i="1" s="1"/>
  <c r="R9" i="1"/>
  <c r="R12" i="1" s="1"/>
  <c r="S9" i="1"/>
  <c r="T9" i="1"/>
  <c r="T12" i="1" s="1"/>
  <c r="U9" i="1"/>
  <c r="V9" i="1"/>
  <c r="W9" i="1"/>
  <c r="X9" i="1"/>
  <c r="Y9" i="1"/>
  <c r="Y12" i="1" s="1"/>
  <c r="Z9" i="1"/>
  <c r="Z12" i="1" s="1"/>
  <c r="AA9" i="1"/>
  <c r="AB9" i="1"/>
  <c r="AB12" i="1" s="1"/>
  <c r="AB20" i="1" s="1"/>
  <c r="AB21" i="1" s="1"/>
  <c r="AC9" i="1"/>
  <c r="AD9" i="1"/>
  <c r="AE9" i="1"/>
  <c r="AF9" i="1"/>
  <c r="AG9" i="1"/>
  <c r="AG12" i="1" s="1"/>
  <c r="AG20" i="1" s="1"/>
  <c r="AH9" i="1"/>
  <c r="AH12" i="1" s="1"/>
  <c r="AH20" i="1" s="1"/>
  <c r="AI9" i="1"/>
  <c r="AJ9" i="1"/>
  <c r="AJ12" i="1" s="1"/>
  <c r="AJ20" i="1" s="1"/>
  <c r="AJ21" i="1" s="1"/>
  <c r="C10" i="1"/>
  <c r="C12" i="1" s="1"/>
  <c r="C11" i="1"/>
  <c r="D11" i="1"/>
  <c r="E11" i="1"/>
  <c r="F11" i="1"/>
  <c r="F12" i="1" s="1"/>
  <c r="G11" i="1"/>
  <c r="G12" i="1" s="1"/>
  <c r="H11" i="1"/>
  <c r="I11" i="1"/>
  <c r="J11" i="1"/>
  <c r="K11" i="1"/>
  <c r="L11" i="1"/>
  <c r="M11" i="1"/>
  <c r="N11" i="1"/>
  <c r="N12" i="1" s="1"/>
  <c r="O11" i="1"/>
  <c r="O12" i="1" s="1"/>
  <c r="P11" i="1"/>
  <c r="Q11" i="1"/>
  <c r="R11" i="1"/>
  <c r="S11" i="1"/>
  <c r="T11" i="1"/>
  <c r="U11" i="1"/>
  <c r="V11" i="1"/>
  <c r="V12" i="1" s="1"/>
  <c r="W11" i="1"/>
  <c r="W12" i="1" s="1"/>
  <c r="X11" i="1"/>
  <c r="Y11" i="1"/>
  <c r="Z11" i="1"/>
  <c r="AA11" i="1"/>
  <c r="AB11" i="1"/>
  <c r="AC11" i="1"/>
  <c r="AD11" i="1"/>
  <c r="AD12" i="1" s="1"/>
  <c r="AD20" i="1" s="1"/>
  <c r="AD21" i="1" s="1"/>
  <c r="AE11" i="1"/>
  <c r="AE12" i="1" s="1"/>
  <c r="AE20" i="1" s="1"/>
  <c r="AF11" i="1"/>
  <c r="AG11" i="1"/>
  <c r="AH11" i="1"/>
  <c r="AI11" i="1"/>
  <c r="AJ11" i="1"/>
  <c r="E12" i="1"/>
  <c r="E23" i="1" s="1"/>
  <c r="H12" i="1"/>
  <c r="K12" i="1"/>
  <c r="M12" i="1"/>
  <c r="M23" i="1" s="1"/>
  <c r="P12" i="1"/>
  <c r="S12" i="1"/>
  <c r="U12" i="1"/>
  <c r="U23" i="1" s="1"/>
  <c r="X12" i="1"/>
  <c r="AA12" i="1"/>
  <c r="AC12" i="1"/>
  <c r="AF12" i="1"/>
  <c r="AI12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B18" i="1"/>
  <c r="C5" i="1" s="1"/>
  <c r="C7" i="1" s="1"/>
  <c r="C18" i="1"/>
  <c r="D5" i="1" s="1"/>
  <c r="D7" i="1" s="1"/>
  <c r="D18" i="1"/>
  <c r="E5" i="1" s="1"/>
  <c r="E7" i="1" s="1"/>
  <c r="E18" i="1"/>
  <c r="F5" i="1" s="1"/>
  <c r="F7" i="1" s="1"/>
  <c r="F18" i="1"/>
  <c r="G18" i="1"/>
  <c r="H18" i="1"/>
  <c r="I5" i="1" s="1"/>
  <c r="I7" i="1" s="1"/>
  <c r="I18" i="1"/>
  <c r="J18" i="1"/>
  <c r="K5" i="1" s="1"/>
  <c r="K7" i="1" s="1"/>
  <c r="K18" i="1"/>
  <c r="L5" i="1" s="1"/>
  <c r="L7" i="1" s="1"/>
  <c r="L18" i="1"/>
  <c r="M5" i="1" s="1"/>
  <c r="M7" i="1" s="1"/>
  <c r="M18" i="1"/>
  <c r="N18" i="1"/>
  <c r="O18" i="1"/>
  <c r="P18" i="1"/>
  <c r="Q5" i="1" s="1"/>
  <c r="Q7" i="1" s="1"/>
  <c r="Q18" i="1"/>
  <c r="R18" i="1"/>
  <c r="S5" i="1" s="1"/>
  <c r="S7" i="1" s="1"/>
  <c r="S18" i="1"/>
  <c r="T5" i="1" s="1"/>
  <c r="T7" i="1" s="1"/>
  <c r="T18" i="1"/>
  <c r="U5" i="1" s="1"/>
  <c r="U7" i="1" s="1"/>
  <c r="U18" i="1"/>
  <c r="V5" i="1" s="1"/>
  <c r="V7" i="1" s="1"/>
  <c r="V18" i="1"/>
  <c r="W18" i="1"/>
  <c r="X18" i="1"/>
  <c r="Y5" i="1" s="1"/>
  <c r="Y7" i="1" s="1"/>
  <c r="Y18" i="1"/>
  <c r="Z18" i="1"/>
  <c r="AA5" i="1" s="1"/>
  <c r="AA7" i="1" s="1"/>
  <c r="AA18" i="1"/>
  <c r="AB5" i="1" s="1"/>
  <c r="AB7" i="1" s="1"/>
  <c r="AB18" i="1"/>
  <c r="AC5" i="1" s="1"/>
  <c r="AC7" i="1" s="1"/>
  <c r="AC18" i="1"/>
  <c r="AD5" i="1" s="1"/>
  <c r="AD7" i="1" s="1"/>
  <c r="AD18" i="1"/>
  <c r="AE18" i="1"/>
  <c r="AE21" i="1" s="1"/>
  <c r="AF18" i="1"/>
  <c r="AG5" i="1" s="1"/>
  <c r="AG7" i="1" s="1"/>
  <c r="AG18" i="1"/>
  <c r="AG21" i="1" s="1"/>
  <c r="AH18" i="1"/>
  <c r="AI5" i="1" s="1"/>
  <c r="AI7" i="1" s="1"/>
  <c r="AI18" i="1"/>
  <c r="AJ5" i="1" s="1"/>
  <c r="AJ7" i="1" s="1"/>
  <c r="AJ18" i="1"/>
  <c r="E20" i="1"/>
  <c r="H20" i="1"/>
  <c r="K20" i="1"/>
  <c r="M20" i="1"/>
  <c r="M21" i="1" s="1"/>
  <c r="P20" i="1"/>
  <c r="P21" i="1" s="1"/>
  <c r="S20" i="1"/>
  <c r="U20" i="1"/>
  <c r="U21" i="1" s="1"/>
  <c r="X20" i="1"/>
  <c r="X21" i="1" s="1"/>
  <c r="AA20" i="1"/>
  <c r="AC20" i="1"/>
  <c r="AC21" i="1" s="1"/>
  <c r="AF20" i="1"/>
  <c r="AF21" i="1" s="1"/>
  <c r="AI20" i="1"/>
  <c r="E21" i="1"/>
  <c r="K21" i="1"/>
  <c r="S21" i="1"/>
  <c r="AA21" i="1"/>
  <c r="AI21" i="1"/>
  <c r="H23" i="1"/>
  <c r="K23" i="1"/>
  <c r="P23" i="1"/>
  <c r="S23" i="1"/>
  <c r="X23" i="1"/>
  <c r="C26" i="1"/>
  <c r="D26" i="1"/>
  <c r="E26" i="1"/>
  <c r="F26" i="1"/>
  <c r="F35" i="1" s="1"/>
  <c r="G26" i="1"/>
  <c r="H26" i="1"/>
  <c r="I26" i="1"/>
  <c r="J26" i="1"/>
  <c r="K26" i="1"/>
  <c r="L26" i="1"/>
  <c r="M26" i="1"/>
  <c r="N26" i="1"/>
  <c r="N35" i="1" s="1"/>
  <c r="O26" i="1"/>
  <c r="P26" i="1"/>
  <c r="P35" i="1" s="1"/>
  <c r="Q26" i="1"/>
  <c r="R26" i="1"/>
  <c r="S26" i="1"/>
  <c r="T26" i="1"/>
  <c r="U26" i="1"/>
  <c r="V26" i="1"/>
  <c r="V35" i="1" s="1"/>
  <c r="W26" i="1"/>
  <c r="X26" i="1"/>
  <c r="X35" i="1" s="1"/>
  <c r="Y26" i="1"/>
  <c r="Z26" i="1"/>
  <c r="AA26" i="1"/>
  <c r="AB26" i="1"/>
  <c r="AC26" i="1"/>
  <c r="AD26" i="1"/>
  <c r="AD35" i="1" s="1"/>
  <c r="AE26" i="1"/>
  <c r="AF26" i="1"/>
  <c r="AF35" i="1" s="1"/>
  <c r="AG26" i="1"/>
  <c r="AH26" i="1"/>
  <c r="AI26" i="1"/>
  <c r="AJ26" i="1"/>
  <c r="C28" i="1"/>
  <c r="D28" i="1"/>
  <c r="E28" i="1"/>
  <c r="E35" i="1" s="1"/>
  <c r="F28" i="1"/>
  <c r="G28" i="1"/>
  <c r="H28" i="1"/>
  <c r="I28" i="1"/>
  <c r="I32" i="1" s="1"/>
  <c r="J28" i="1"/>
  <c r="J32" i="1" s="1"/>
  <c r="K28" i="1"/>
  <c r="L28" i="1"/>
  <c r="L32" i="1" s="1"/>
  <c r="M28" i="1"/>
  <c r="N28" i="1"/>
  <c r="O28" i="1"/>
  <c r="P28" i="1"/>
  <c r="Q28" i="1"/>
  <c r="Q32" i="1" s="1"/>
  <c r="R28" i="1"/>
  <c r="R32" i="1" s="1"/>
  <c r="S28" i="1"/>
  <c r="T28" i="1"/>
  <c r="T32" i="1" s="1"/>
  <c r="U28" i="1"/>
  <c r="V28" i="1"/>
  <c r="W28" i="1"/>
  <c r="X28" i="1"/>
  <c r="Y28" i="1"/>
  <c r="Y32" i="1" s="1"/>
  <c r="Z28" i="1"/>
  <c r="Z32" i="1" s="1"/>
  <c r="AA28" i="1"/>
  <c r="AB28" i="1"/>
  <c r="AB32" i="1" s="1"/>
  <c r="AC28" i="1"/>
  <c r="AD28" i="1"/>
  <c r="AE28" i="1"/>
  <c r="AF28" i="1"/>
  <c r="AG28" i="1"/>
  <c r="AG32" i="1" s="1"/>
  <c r="AH28" i="1"/>
  <c r="AH32" i="1" s="1"/>
  <c r="AI28" i="1"/>
  <c r="AJ28" i="1"/>
  <c r="AJ32" i="1" s="1"/>
  <c r="B30" i="1"/>
  <c r="C25" i="1" s="1"/>
  <c r="C27" i="1" s="1"/>
  <c r="C30" i="1" s="1"/>
  <c r="D25" i="1" s="1"/>
  <c r="D27" i="1" s="1"/>
  <c r="D30" i="1" s="1"/>
  <c r="C32" i="1"/>
  <c r="E32" i="1"/>
  <c r="F32" i="1"/>
  <c r="G32" i="1"/>
  <c r="H32" i="1"/>
  <c r="K32" i="1"/>
  <c r="M32" i="1"/>
  <c r="N32" i="1"/>
  <c r="O32" i="1"/>
  <c r="P32" i="1"/>
  <c r="S32" i="1"/>
  <c r="U32" i="1"/>
  <c r="V32" i="1"/>
  <c r="W32" i="1"/>
  <c r="X32" i="1"/>
  <c r="AA32" i="1"/>
  <c r="AC32" i="1"/>
  <c r="AD32" i="1"/>
  <c r="AE32" i="1"/>
  <c r="AF32" i="1"/>
  <c r="AI32" i="1"/>
  <c r="G35" i="1"/>
  <c r="I35" i="1"/>
  <c r="K35" i="1"/>
  <c r="M35" i="1"/>
  <c r="O35" i="1"/>
  <c r="Q35" i="1"/>
  <c r="S35" i="1"/>
  <c r="T35" i="1"/>
  <c r="U35" i="1"/>
  <c r="W35" i="1"/>
  <c r="Y35" i="1"/>
  <c r="Z35" i="1"/>
  <c r="AA35" i="1"/>
  <c r="AB35" i="1"/>
  <c r="AC35" i="1"/>
  <c r="AE35" i="1"/>
  <c r="AG35" i="1"/>
  <c r="AI35" i="1"/>
  <c r="AJ35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E25" i="1" l="1"/>
  <c r="E27" i="1" s="1"/>
  <c r="E30" i="1" s="1"/>
  <c r="R35" i="1"/>
  <c r="C34" i="1"/>
  <c r="D35" i="1"/>
  <c r="D32" i="1"/>
  <c r="Q21" i="1"/>
  <c r="C33" i="1"/>
  <c r="C23" i="1"/>
  <c r="C20" i="1"/>
  <c r="T23" i="1"/>
  <c r="T20" i="1"/>
  <c r="T21" i="1" s="1"/>
  <c r="L23" i="1"/>
  <c r="L20" i="1"/>
  <c r="L21" i="1" s="1"/>
  <c r="D23" i="1"/>
  <c r="D20" i="1"/>
  <c r="AH35" i="1"/>
  <c r="L35" i="1"/>
  <c r="W23" i="1"/>
  <c r="W20" i="1"/>
  <c r="O23" i="1"/>
  <c r="O20" i="1"/>
  <c r="O21" i="1" s="1"/>
  <c r="G23" i="1"/>
  <c r="G20" i="1"/>
  <c r="Z20" i="1"/>
  <c r="Z21" i="1" s="1"/>
  <c r="Z23" i="1"/>
  <c r="R20" i="1"/>
  <c r="R23" i="1"/>
  <c r="J20" i="1"/>
  <c r="J23" i="1"/>
  <c r="W21" i="1"/>
  <c r="N22" i="1"/>
  <c r="V23" i="1"/>
  <c r="V20" i="1"/>
  <c r="V21" i="1" s="1"/>
  <c r="N23" i="1"/>
  <c r="N20" i="1"/>
  <c r="N21" i="1" s="1"/>
  <c r="F23" i="1"/>
  <c r="F20" i="1"/>
  <c r="AE22" i="1" s="1"/>
  <c r="Y20" i="1"/>
  <c r="Y21" i="1" s="1"/>
  <c r="Y23" i="1"/>
  <c r="Q20" i="1"/>
  <c r="Q23" i="1"/>
  <c r="I20" i="1"/>
  <c r="I23" i="1"/>
  <c r="AH5" i="1"/>
  <c r="AH7" i="1" s="1"/>
  <c r="Z5" i="1"/>
  <c r="Z7" i="1" s="1"/>
  <c r="R5" i="1"/>
  <c r="R7" i="1" s="1"/>
  <c r="J5" i="1"/>
  <c r="J7" i="1" s="1"/>
  <c r="X5" i="1"/>
  <c r="X7" i="1" s="1"/>
  <c r="AE5" i="1"/>
  <c r="AE7" i="1" s="1"/>
  <c r="W5" i="1"/>
  <c r="W7" i="1" s="1"/>
  <c r="G5" i="1"/>
  <c r="G7" i="1" s="1"/>
  <c r="P5" i="1"/>
  <c r="P7" i="1" s="1"/>
  <c r="AH21" i="1"/>
  <c r="R21" i="1"/>
  <c r="J21" i="1"/>
  <c r="N5" i="1"/>
  <c r="N7" i="1" s="1"/>
  <c r="H5" i="1"/>
  <c r="H7" i="1" s="1"/>
  <c r="AF5" i="1"/>
  <c r="AF7" i="1" s="1"/>
  <c r="Q22" i="1" l="1"/>
  <c r="AB22" i="1"/>
  <c r="F22" i="1"/>
  <c r="B44" i="1"/>
  <c r="C44" i="1"/>
  <c r="D44" i="1"/>
  <c r="G22" i="1"/>
  <c r="Y22" i="1"/>
  <c r="V22" i="1"/>
  <c r="I22" i="1"/>
  <c r="O22" i="1"/>
  <c r="AG22" i="1"/>
  <c r="AH22" i="1"/>
  <c r="AI22" i="1"/>
  <c r="AD22" i="1"/>
  <c r="I21" i="1"/>
  <c r="W22" i="1"/>
  <c r="AJ22" i="1"/>
  <c r="G21" i="1"/>
  <c r="D33" i="1"/>
  <c r="P22" i="1"/>
  <c r="D21" i="1"/>
  <c r="S22" i="1"/>
  <c r="E34" i="1"/>
  <c r="F25" i="1"/>
  <c r="F27" i="1" s="1"/>
  <c r="F30" i="1" s="1"/>
  <c r="E33" i="1"/>
  <c r="E40" i="1" s="1"/>
  <c r="D34" i="1"/>
  <c r="D41" i="1" s="1"/>
  <c r="F21" i="1"/>
  <c r="AF22" i="1"/>
  <c r="Z22" i="1"/>
  <c r="AA22" i="1"/>
  <c r="T22" i="1"/>
  <c r="E22" i="1"/>
  <c r="M22" i="1"/>
  <c r="U22" i="1"/>
  <c r="AC22" i="1"/>
  <c r="R22" i="1"/>
  <c r="C21" i="1"/>
  <c r="C40" i="1" s="1"/>
  <c r="J22" i="1"/>
  <c r="H22" i="1"/>
  <c r="X22" i="1"/>
  <c r="C22" i="1"/>
  <c r="C41" i="1" s="1"/>
  <c r="K22" i="1"/>
  <c r="C43" i="1"/>
  <c r="D22" i="1"/>
  <c r="L22" i="1"/>
  <c r="B43" i="1"/>
  <c r="D43" i="1"/>
  <c r="F40" i="1" l="1"/>
  <c r="F33" i="1"/>
  <c r="F34" i="1"/>
  <c r="F41" i="1" s="1"/>
  <c r="G25" i="1"/>
  <c r="G27" i="1" s="1"/>
  <c r="G30" i="1" s="1"/>
  <c r="E41" i="1"/>
  <c r="D40" i="1"/>
  <c r="G33" i="1" l="1"/>
  <c r="G40" i="1" s="1"/>
  <c r="H25" i="1"/>
  <c r="H27" i="1" s="1"/>
  <c r="H30" i="1" s="1"/>
  <c r="G34" i="1"/>
  <c r="G41" i="1" s="1"/>
  <c r="H33" i="1" l="1"/>
  <c r="H40" i="1" s="1"/>
  <c r="H34" i="1"/>
  <c r="H41" i="1" s="1"/>
  <c r="I25" i="1"/>
  <c r="I27" i="1" s="1"/>
  <c r="I30" i="1" s="1"/>
  <c r="J30" i="1" l="1"/>
  <c r="I33" i="1"/>
  <c r="I40" i="1" s="1"/>
  <c r="J25" i="1"/>
  <c r="J27" i="1" s="1"/>
  <c r="I34" i="1"/>
  <c r="I41" i="1" s="1"/>
  <c r="K25" i="1" l="1"/>
  <c r="K27" i="1" s="1"/>
  <c r="K30" i="1"/>
  <c r="J33" i="1"/>
  <c r="J40" i="1" s="1"/>
  <c r="J34" i="1"/>
  <c r="J41" i="1" s="1"/>
  <c r="L25" i="1" l="1"/>
  <c r="L27" i="1" s="1"/>
  <c r="L30" i="1"/>
  <c r="K34" i="1"/>
  <c r="K41" i="1" s="1"/>
  <c r="K33" i="1"/>
  <c r="K40" i="1" s="1"/>
  <c r="L34" i="1" l="1"/>
  <c r="L41" i="1" s="1"/>
  <c r="M25" i="1"/>
  <c r="M27" i="1" s="1"/>
  <c r="N25" i="1"/>
  <c r="N27" i="1" s="1"/>
  <c r="M30" i="1"/>
  <c r="N30" i="1"/>
  <c r="L33" i="1"/>
  <c r="L40" i="1" s="1"/>
  <c r="N33" i="1" l="1"/>
  <c r="N40" i="1" s="1"/>
  <c r="N34" i="1"/>
  <c r="N41" i="1" s="1"/>
  <c r="O25" i="1"/>
  <c r="O27" i="1" s="1"/>
  <c r="O30" i="1"/>
  <c r="M34" i="1"/>
  <c r="M41" i="1" s="1"/>
  <c r="M33" i="1"/>
  <c r="M40" i="1" s="1"/>
  <c r="O33" i="1" l="1"/>
  <c r="O40" i="1" s="1"/>
  <c r="P25" i="1"/>
  <c r="P27" i="1" s="1"/>
  <c r="O34" i="1"/>
  <c r="O41" i="1" s="1"/>
  <c r="P30" i="1"/>
  <c r="P33" i="1" l="1"/>
  <c r="P40" i="1" s="1"/>
  <c r="P34" i="1"/>
  <c r="P41" i="1" s="1"/>
  <c r="Q25" i="1"/>
  <c r="Q27" i="1" s="1"/>
  <c r="Q30" i="1"/>
  <c r="R30" i="1" l="1"/>
  <c r="Q33" i="1"/>
  <c r="Q40" i="1" s="1"/>
  <c r="R25" i="1"/>
  <c r="R27" i="1" s="1"/>
  <c r="Q34" i="1"/>
  <c r="Q41" i="1" s="1"/>
  <c r="S25" i="1" l="1"/>
  <c r="S27" i="1" s="1"/>
  <c r="S30" i="1"/>
  <c r="R33" i="1"/>
  <c r="R40" i="1" s="1"/>
  <c r="R34" i="1"/>
  <c r="R41" i="1" s="1"/>
  <c r="T25" i="1" l="1"/>
  <c r="T27" i="1" s="1"/>
  <c r="T30" i="1"/>
  <c r="S33" i="1"/>
  <c r="S40" i="1" s="1"/>
  <c r="S34" i="1"/>
  <c r="S41" i="1" s="1"/>
  <c r="T34" i="1" l="1"/>
  <c r="T41" i="1" s="1"/>
  <c r="U25" i="1"/>
  <c r="U27" i="1" s="1"/>
  <c r="U30" i="1"/>
  <c r="T33" i="1"/>
  <c r="T40" i="1" s="1"/>
  <c r="U34" i="1" l="1"/>
  <c r="U41" i="1" s="1"/>
  <c r="V25" i="1"/>
  <c r="V27" i="1" s="1"/>
  <c r="V30" i="1"/>
  <c r="U33" i="1"/>
  <c r="U40" i="1" s="1"/>
  <c r="V33" i="1" l="1"/>
  <c r="V40" i="1" s="1"/>
  <c r="V34" i="1"/>
  <c r="V41" i="1" s="1"/>
  <c r="W25" i="1"/>
  <c r="W27" i="1" s="1"/>
  <c r="W30" i="1"/>
  <c r="W33" i="1" l="1"/>
  <c r="W40" i="1" s="1"/>
  <c r="W34" i="1"/>
  <c r="W41" i="1" s="1"/>
  <c r="X25" i="1"/>
  <c r="X27" i="1" s="1"/>
  <c r="X30" i="1"/>
  <c r="X33" i="1" l="1"/>
  <c r="X40" i="1" s="1"/>
  <c r="X34" i="1"/>
  <c r="X41" i="1" s="1"/>
  <c r="Y25" i="1"/>
  <c r="Y27" i="1" s="1"/>
  <c r="Y30" i="1"/>
  <c r="Z30" i="1" l="1"/>
  <c r="Y33" i="1"/>
  <c r="Y40" i="1" s="1"/>
  <c r="Y34" i="1"/>
  <c r="Y41" i="1" s="1"/>
  <c r="Z25" i="1"/>
  <c r="Z27" i="1" s="1"/>
  <c r="AA25" i="1" l="1"/>
  <c r="AA27" i="1" s="1"/>
  <c r="AA30" i="1"/>
  <c r="Z33" i="1"/>
  <c r="Z40" i="1" s="1"/>
  <c r="Z34" i="1"/>
  <c r="Z41" i="1" s="1"/>
  <c r="AB25" i="1" l="1"/>
  <c r="AB30" i="1"/>
  <c r="AA34" i="1"/>
  <c r="AA41" i="1" s="1"/>
  <c r="AA33" i="1"/>
  <c r="AA40" i="1" s="1"/>
  <c r="AB34" i="1" l="1"/>
  <c r="AC25" i="1"/>
  <c r="AC30" i="1"/>
  <c r="AB33" i="1"/>
  <c r="AB27" i="1"/>
  <c r="AB40" i="1" l="1"/>
  <c r="AC34" i="1"/>
  <c r="AD25" i="1"/>
  <c r="AD30" i="1"/>
  <c r="AC33" i="1"/>
  <c r="AC27" i="1"/>
  <c r="AB41" i="1"/>
  <c r="AC40" i="1" l="1"/>
  <c r="AD27" i="1"/>
  <c r="AC41" i="1"/>
  <c r="AD33" i="1"/>
  <c r="AD34" i="1"/>
  <c r="AE25" i="1"/>
  <c r="AE30" i="1"/>
  <c r="AD41" i="1" l="1"/>
  <c r="AD40" i="1"/>
  <c r="AE33" i="1"/>
  <c r="AE34" i="1"/>
  <c r="AF30" i="1"/>
  <c r="AF25" i="1"/>
  <c r="AE27" i="1"/>
  <c r="AF27" i="1" l="1"/>
  <c r="AF33" i="1"/>
  <c r="AF34" i="1"/>
  <c r="AG25" i="1"/>
  <c r="AG30" i="1"/>
  <c r="AE41" i="1"/>
  <c r="AE40" i="1"/>
  <c r="AH30" i="1" l="1"/>
  <c r="AG33" i="1"/>
  <c r="AH25" i="1"/>
  <c r="AG34" i="1"/>
  <c r="AG27" i="1"/>
  <c r="AF41" i="1"/>
  <c r="AF40" i="1"/>
  <c r="AG41" i="1" l="1"/>
  <c r="AH27" i="1"/>
  <c r="AG40" i="1"/>
  <c r="AI25" i="1"/>
  <c r="AI30" i="1"/>
  <c r="AH33" i="1"/>
  <c r="AH34" i="1"/>
  <c r="AI27" i="1" l="1"/>
  <c r="AH41" i="1"/>
  <c r="AJ25" i="1"/>
  <c r="AJ30" i="1"/>
  <c r="AI33" i="1"/>
  <c r="AI34" i="1"/>
  <c r="AH40" i="1"/>
  <c r="AI40" i="1" l="1"/>
  <c r="AJ27" i="1"/>
  <c r="AI41" i="1"/>
  <c r="AJ34" i="1"/>
  <c r="AJ33" i="1"/>
  <c r="AJ41" i="1" l="1"/>
  <c r="AJ40" i="1"/>
</calcChain>
</file>

<file path=xl/sharedStrings.xml><?xml version="1.0" encoding="utf-8"?>
<sst xmlns="http://schemas.openxmlformats.org/spreadsheetml/2006/main" count="50" uniqueCount="50">
  <si>
    <t xml:space="preserve">VII.A. Estimated Average of Market Value of Formalized Buildings 
(million Euros) </t>
  </si>
  <si>
    <t xml:space="preserve">VI.A. Estimated Market Value of Formalized Buildings 
(million Euros min/max) </t>
  </si>
  <si>
    <t>VI. Estimated market value</t>
  </si>
  <si>
    <t>V.B.  Cadaster Department (Registration / Formalization)</t>
  </si>
  <si>
    <t>V.A.  Urbanism Department (Legalization)</t>
  </si>
  <si>
    <t>Min (observed capacity)</t>
  </si>
  <si>
    <t>Average (observed capacity)</t>
  </si>
  <si>
    <t>Max (observed capacity)</t>
  </si>
  <si>
    <t>V.  Comparative Department and Municipal Processing Times (weeks)</t>
  </si>
  <si>
    <t>IV.D.2. Applicant Wait Time at Best Observed Rates (Years)</t>
  </si>
  <si>
    <t>IV.D.1. Applicant Wait Time (Years)</t>
  </si>
  <si>
    <t>IV.C. Total Municipal Performance</t>
  </si>
  <si>
    <t>IV.B. Cadaster Department Performance</t>
  </si>
  <si>
    <t>IV.A. Urbanism Department Performance</t>
  </si>
  <si>
    <t>IV. Overall Performance</t>
  </si>
  <si>
    <t>III.G.4.  CD Monthly Clearance Rate (100%+ goal)</t>
  </si>
  <si>
    <t>III.G.3. Time to Process Cases at Best Observed Rate</t>
  </si>
  <si>
    <t>III.G.2. Time to Process Cases Pending (weeks)</t>
  </si>
  <si>
    <t>III.G.1 Average Cases Processed per week (current rate)</t>
  </si>
  <si>
    <t>III.G.  Cadaster Efficiency</t>
  </si>
  <si>
    <t>III.F. Cases Pending (end of period) (#)</t>
  </si>
  <si>
    <t>III.E. Total Cases Registered Cadaster/IPRR (total) (#)</t>
  </si>
  <si>
    <t>III.D.  Cases Registered in Cadaster/IPRR (month) (#)</t>
  </si>
  <si>
    <t>III.C.  Cases Pending (#)</t>
  </si>
  <si>
    <t>III.B.  New Cases (month) (#)</t>
  </si>
  <si>
    <t>III.A.  Case Inventory Carry-Over (#)</t>
  </si>
  <si>
    <t>III. Cadaster Department Processing</t>
  </si>
  <si>
    <t>II.G.4.  UD Monthly Clearance Rate (100%+ goal)</t>
  </si>
  <si>
    <t>II.G.3. Time to Process Cases at Best Observed Rate</t>
  </si>
  <si>
    <t>II.G.2. Time to Process Cases Pending (weeks)</t>
  </si>
  <si>
    <t>II.G.1 Average Cases Processed per week (current rate)</t>
  </si>
  <si>
    <t>II.G. Urbanism Efficiency</t>
  </si>
  <si>
    <t>II.F. Cases Pending (end of period) )(#)</t>
  </si>
  <si>
    <t>II.E.4.  Total Cases Processed (total) (#)</t>
  </si>
  <si>
    <t xml:space="preserve">II.E.3.  Legalization Certificate Decisions (total) (#) </t>
  </si>
  <si>
    <t>II.E.2.  Demolition List Decisions (total) (#)</t>
  </si>
  <si>
    <t xml:space="preserve">II.E.1.  Pending List Decisions (total) (#) </t>
  </si>
  <si>
    <t>II.E. Decisions (total) (#)</t>
  </si>
  <si>
    <t>II.D.4.  Cases Processed (month) (#)</t>
  </si>
  <si>
    <t xml:space="preserve">II.D.3.  Legalization Certificate Decisions (month) (#) </t>
  </si>
  <si>
    <t>II.D.2.  Demolition List Decisions (month) (#)</t>
  </si>
  <si>
    <t xml:space="preserve">II.D.1.  Pending List Decisions (month) (#) </t>
  </si>
  <si>
    <t>II.D. Decisions (month) (#)</t>
  </si>
  <si>
    <t>II.C.  Applications Pending (#)</t>
  </si>
  <si>
    <t>II.B.  New Applications (month) (#)</t>
  </si>
  <si>
    <t>II.A.  Application Inventory Carry-Over (start of report month) (#)</t>
  </si>
  <si>
    <t>II.  Urbanism Department Processing</t>
  </si>
  <si>
    <t xml:space="preserve">I.  Total Applications Received (#) </t>
  </si>
  <si>
    <t>As of (date):</t>
  </si>
  <si>
    <r>
      <t xml:space="preserve">7. Municipality of: </t>
    </r>
    <r>
      <rPr>
        <b/>
        <sz val="24"/>
        <color theme="4" tint="-0.499984740745262"/>
        <rFont val="Gill Sans MT"/>
        <family val="2"/>
      </rPr>
      <t>Pristina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</si>
</sst>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name val="Gill Sans MT"/>
      <family val="2"/>
    </font>
    <font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2"/>
      <color theme="1"/>
      <name val="Gill Sans MT"/>
      <family val="2"/>
    </font>
    <font>
      <i/>
      <sz val="12"/>
      <color theme="1"/>
      <name val="Gill Sans MT"/>
      <family val="2"/>
    </font>
    <font>
      <i/>
      <sz val="12"/>
      <color rgb="FFFF0000"/>
      <name val="Gill Sans MT"/>
      <family val="2"/>
    </font>
    <font>
      <i/>
      <sz val="12"/>
      <color rgb="FF000000"/>
      <name val="Gill Sans MT"/>
      <family val="2"/>
    </font>
    <font>
      <sz val="12"/>
      <color rgb="FFFF0000"/>
      <name val="Gill Sans MT"/>
      <family val="2"/>
    </font>
    <font>
      <b/>
      <sz val="24"/>
      <color theme="1"/>
      <name val="Gill Sans MT"/>
      <family val="2"/>
    </font>
    <font>
      <b/>
      <sz val="24"/>
      <color theme="4" tint="-0.499984740745262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left" vertical="center" wrapText="1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left" vertical="center" wrapText="1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3" fillId="4" borderId="9" xfId="1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 wrapText="1"/>
    </xf>
    <xf numFmtId="164" fontId="2" fillId="4" borderId="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3" fontId="2" fillId="6" borderId="9" xfId="0" applyNumberFormat="1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vertical="center"/>
    </xf>
    <xf numFmtId="3" fontId="3" fillId="6" borderId="9" xfId="1" applyNumberFormat="1" applyFont="1" applyFill="1" applyBorder="1" applyAlignment="1">
      <alignment horizontal="center" vertical="center" wrapText="1"/>
    </xf>
    <xf numFmtId="3" fontId="2" fillId="6" borderId="9" xfId="1" applyNumberFormat="1" applyFont="1" applyFill="1" applyBorder="1" applyAlignment="1">
      <alignment horizontal="center" vertical="center"/>
    </xf>
    <xf numFmtId="164" fontId="2" fillId="6" borderId="9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left" vertical="center" indent="2"/>
    </xf>
    <xf numFmtId="0" fontId="6" fillId="5" borderId="9" xfId="0" applyFont="1" applyFill="1" applyBorder="1" applyAlignment="1">
      <alignment horizontal="center" vertical="center" wrapText="1"/>
    </xf>
    <xf numFmtId="164" fontId="2" fillId="6" borderId="9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left" vertical="center" wrapText="1" indent="2"/>
    </xf>
    <xf numFmtId="3" fontId="2" fillId="6" borderId="12" xfId="0" applyNumberFormat="1" applyFont="1" applyFill="1" applyBorder="1" applyAlignment="1">
      <alignment horizontal="center" vertical="center"/>
    </xf>
    <xf numFmtId="3" fontId="2" fillId="6" borderId="9" xfId="0" applyNumberFormat="1" applyFont="1" applyFill="1" applyBorder="1" applyAlignment="1">
      <alignment horizontal="center" vertical="center" wrapText="1"/>
    </xf>
    <xf numFmtId="164" fontId="2" fillId="6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9" fontId="2" fillId="6" borderId="12" xfId="0" applyNumberFormat="1" applyFont="1" applyFill="1" applyBorder="1" applyAlignment="1">
      <alignment vertical="center"/>
    </xf>
    <xf numFmtId="9" fontId="2" fillId="6" borderId="9" xfId="0" applyNumberFormat="1" applyFont="1" applyFill="1" applyBorder="1" applyAlignment="1">
      <alignment vertical="center"/>
    </xf>
    <xf numFmtId="9" fontId="2" fillId="6" borderId="9" xfId="1" applyFont="1" applyFill="1" applyBorder="1" applyAlignment="1">
      <alignment horizontal="center" vertical="center"/>
    </xf>
    <xf numFmtId="9" fontId="2" fillId="2" borderId="9" xfId="1" applyFon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left" vertical="center" wrapText="1" indent="2"/>
    </xf>
    <xf numFmtId="0" fontId="2" fillId="5" borderId="16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 wrapText="1"/>
    </xf>
    <xf numFmtId="9" fontId="2" fillId="6" borderId="6" xfId="0" applyNumberFormat="1" applyFont="1" applyFill="1" applyBorder="1" applyAlignment="1">
      <alignment vertical="center" wrapText="1"/>
    </xf>
    <xf numFmtId="9" fontId="2" fillId="6" borderId="6" xfId="1" applyFont="1" applyFill="1" applyBorder="1" applyAlignment="1">
      <alignment horizontal="center" vertical="center" wrapText="1"/>
    </xf>
    <xf numFmtId="9" fontId="2" fillId="2" borderId="6" xfId="1" applyFont="1" applyFill="1" applyBorder="1" applyAlignment="1">
      <alignment horizontal="center" vertical="center" wrapText="1"/>
    </xf>
    <xf numFmtId="9" fontId="4" fillId="6" borderId="20" xfId="0" applyNumberFormat="1" applyFont="1" applyFill="1" applyBorder="1" applyAlignment="1">
      <alignment horizontal="left" vertical="center" wrapText="1" indent="5"/>
    </xf>
    <xf numFmtId="3" fontId="2" fillId="6" borderId="21" xfId="0" applyNumberFormat="1" applyFont="1" applyFill="1" applyBorder="1" applyAlignment="1">
      <alignment vertical="center" wrapText="1"/>
    </xf>
    <xf numFmtId="3" fontId="2" fillId="6" borderId="21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3" fontId="4" fillId="6" borderId="21" xfId="0" applyNumberFormat="1" applyFont="1" applyFill="1" applyBorder="1" applyAlignment="1">
      <alignment horizontal="center" vertical="center" wrapText="1"/>
    </xf>
    <xf numFmtId="3" fontId="4" fillId="6" borderId="22" xfId="0" applyNumberFormat="1" applyFont="1" applyFill="1" applyBorder="1" applyAlignment="1">
      <alignment horizontal="left" vertical="center" wrapText="1" indent="5"/>
    </xf>
    <xf numFmtId="3" fontId="2" fillId="6" borderId="9" xfId="0" applyNumberFormat="1" applyFont="1" applyFill="1" applyBorder="1" applyAlignment="1">
      <alignment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vertical="center" wrapText="1" indent="5"/>
    </xf>
    <xf numFmtId="3" fontId="7" fillId="6" borderId="9" xfId="0" applyNumberFormat="1" applyFont="1" applyFill="1" applyBorder="1" applyAlignment="1">
      <alignment vertical="center" wrapText="1"/>
    </xf>
    <xf numFmtId="3" fontId="8" fillId="6" borderId="9" xfId="0" applyNumberFormat="1" applyFont="1" applyFill="1" applyBorder="1" applyAlignment="1">
      <alignment horizontal="center" vertical="center" wrapText="1"/>
    </xf>
    <xf numFmtId="3" fontId="7" fillId="6" borderId="9" xfId="0" applyNumberFormat="1" applyFont="1" applyFill="1" applyBorder="1" applyAlignment="1">
      <alignment horizontal="center" vertical="center" wrapText="1"/>
    </xf>
    <xf numFmtId="3" fontId="9" fillId="6" borderId="10" xfId="0" applyNumberFormat="1" applyFont="1" applyFill="1" applyBorder="1" applyAlignment="1">
      <alignment horizontal="center" vertical="center" wrapText="1"/>
    </xf>
    <xf numFmtId="3" fontId="9" fillId="6" borderId="23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left" vertical="center" wrapText="1" indent="2"/>
    </xf>
    <xf numFmtId="3" fontId="2" fillId="4" borderId="9" xfId="0" applyNumberFormat="1" applyFont="1" applyFill="1" applyBorder="1" applyAlignment="1">
      <alignment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left" vertical="center" wrapText="1" indent="2"/>
    </xf>
    <xf numFmtId="3" fontId="2" fillId="6" borderId="12" xfId="0" applyNumberFormat="1" applyFont="1" applyFill="1" applyBorder="1" applyAlignment="1">
      <alignment vertical="center" wrapText="1"/>
    </xf>
    <xf numFmtId="3" fontId="2" fillId="6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8" fillId="6" borderId="10" xfId="0" applyNumberFormat="1" applyFont="1" applyFill="1" applyBorder="1" applyAlignment="1">
      <alignment horizontal="center" vertical="center" wrapText="1"/>
    </xf>
    <xf numFmtId="3" fontId="9" fillId="6" borderId="24" xfId="0" applyNumberFormat="1" applyFont="1" applyFill="1" applyBorder="1" applyAlignment="1">
      <alignment horizontal="center" vertical="center" wrapText="1"/>
    </xf>
    <xf numFmtId="3" fontId="10" fillId="6" borderId="9" xfId="0" applyNumberFormat="1" applyFont="1" applyFill="1" applyBorder="1" applyAlignment="1">
      <alignment horizontal="center" vertical="center" wrapText="1"/>
    </xf>
    <xf numFmtId="3" fontId="10" fillId="6" borderId="21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2" fillId="4" borderId="24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left" vertical="center" wrapText="1" indent="5"/>
    </xf>
    <xf numFmtId="3" fontId="2" fillId="6" borderId="24" xfId="0" applyNumberFormat="1" applyFont="1" applyFill="1" applyBorder="1" applyAlignment="1">
      <alignment horizontal="center" vertical="center" wrapText="1"/>
    </xf>
    <xf numFmtId="3" fontId="2" fillId="6" borderId="10" xfId="0" applyNumberFormat="1" applyFont="1" applyFill="1" applyBorder="1" applyAlignment="1">
      <alignment horizontal="center" vertical="center" wrapText="1"/>
    </xf>
    <xf numFmtId="3" fontId="2" fillId="6" borderId="10" xfId="0" applyNumberFormat="1" applyFont="1" applyFill="1" applyBorder="1" applyAlignment="1">
      <alignment horizontal="center" vertical="center" wrapText="1"/>
    </xf>
    <xf numFmtId="3" fontId="2" fillId="6" borderId="23" xfId="0" applyNumberFormat="1" applyFont="1" applyFill="1" applyBorder="1" applyAlignment="1">
      <alignment horizontal="center" vertical="center" wrapText="1"/>
    </xf>
    <xf numFmtId="3" fontId="2" fillId="6" borderId="24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4" fillId="6" borderId="10" xfId="0" applyNumberFormat="1" applyFont="1" applyFill="1" applyBorder="1" applyAlignment="1">
      <alignment horizontal="center" vertical="center" wrapText="1"/>
    </xf>
    <xf numFmtId="3" fontId="4" fillId="6" borderId="23" xfId="0" applyNumberFormat="1" applyFont="1" applyFill="1" applyBorder="1" applyAlignment="1">
      <alignment horizontal="center" vertical="center" wrapText="1"/>
    </xf>
    <xf numFmtId="3" fontId="4" fillId="6" borderId="24" xfId="0" applyNumberFormat="1" applyFont="1" applyFill="1" applyBorder="1" applyAlignment="1">
      <alignment horizontal="center" vertical="center" wrapText="1"/>
    </xf>
    <xf numFmtId="3" fontId="2" fillId="5" borderId="16" xfId="0" applyNumberFormat="1" applyFont="1" applyFill="1" applyBorder="1" applyAlignment="1">
      <alignment vertical="center" wrapText="1"/>
    </xf>
    <xf numFmtId="3" fontId="2" fillId="5" borderId="12" xfId="0" applyNumberFormat="1" applyFont="1" applyFill="1" applyBorder="1" applyAlignment="1">
      <alignment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/>
    </xf>
    <xf numFmtId="3" fontId="5" fillId="5" borderId="19" xfId="0" applyNumberFormat="1" applyFont="1" applyFill="1" applyBorder="1" applyAlignment="1">
      <alignment horizontal="left" vertical="center" wrapText="1"/>
    </xf>
    <xf numFmtId="3" fontId="2" fillId="4" borderId="21" xfId="0" applyNumberFormat="1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vertical="center" wrapText="1"/>
    </xf>
    <xf numFmtId="3" fontId="2" fillId="4" borderId="25" xfId="0" applyNumberFormat="1" applyFont="1" applyFill="1" applyBorder="1" applyAlignment="1">
      <alignment vertical="center" wrapText="1"/>
    </xf>
    <xf numFmtId="3" fontId="2" fillId="4" borderId="6" xfId="0" applyNumberFormat="1" applyFont="1" applyFill="1" applyBorder="1" applyAlignment="1">
      <alignment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2" fillId="4" borderId="26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15" fontId="6" fillId="7" borderId="16" xfId="0" applyNumberFormat="1" applyFont="1" applyFill="1" applyBorder="1" applyAlignment="1">
      <alignment horizontal="center" vertical="center"/>
    </xf>
    <xf numFmtId="15" fontId="6" fillId="2" borderId="16" xfId="0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vertical="center" wrapText="1"/>
    </xf>
    <xf numFmtId="0" fontId="11" fillId="3" borderId="3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Pristina</a:t>
            </a:r>
          </a:p>
        </c:rich>
      </c:tx>
      <c:layout>
        <c:manualLayout>
          <c:xMode val="edge"/>
          <c:yMode val="edge"/>
          <c:x val="3.5162179991575067E-2"/>
          <c:y val="3.3700709338566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'7. Pristina'!$A$3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Pristina'!$B$3:$BX$3</c:f>
              <c:numCache>
                <c:formatCode>#,##0</c:formatCode>
                <c:ptCount val="74"/>
                <c:pt idx="0">
                  <c:v>1666</c:v>
                </c:pt>
                <c:pt idx="1">
                  <c:v>1757</c:v>
                </c:pt>
                <c:pt idx="2">
                  <c:v>1852</c:v>
                </c:pt>
                <c:pt idx="3">
                  <c:v>1989</c:v>
                </c:pt>
                <c:pt idx="4">
                  <c:v>2156</c:v>
                </c:pt>
                <c:pt idx="5">
                  <c:v>2366</c:v>
                </c:pt>
                <c:pt idx="6">
                  <c:v>2634</c:v>
                </c:pt>
                <c:pt idx="7">
                  <c:v>2923</c:v>
                </c:pt>
                <c:pt idx="8">
                  <c:v>3784</c:v>
                </c:pt>
                <c:pt idx="9">
                  <c:v>4060</c:v>
                </c:pt>
                <c:pt idx="10">
                  <c:v>4297</c:v>
                </c:pt>
                <c:pt idx="11">
                  <c:v>4405</c:v>
                </c:pt>
                <c:pt idx="12">
                  <c:v>4530</c:v>
                </c:pt>
                <c:pt idx="13">
                  <c:v>4622</c:v>
                </c:pt>
                <c:pt idx="14">
                  <c:v>4674</c:v>
                </c:pt>
                <c:pt idx="15">
                  <c:v>4755</c:v>
                </c:pt>
                <c:pt idx="16">
                  <c:v>4851</c:v>
                </c:pt>
                <c:pt idx="17">
                  <c:v>4919</c:v>
                </c:pt>
                <c:pt idx="18">
                  <c:v>5018</c:v>
                </c:pt>
                <c:pt idx="19">
                  <c:v>5150</c:v>
                </c:pt>
                <c:pt idx="20">
                  <c:v>5597</c:v>
                </c:pt>
                <c:pt idx="21">
                  <c:v>5618</c:v>
                </c:pt>
                <c:pt idx="22">
                  <c:v>6195</c:v>
                </c:pt>
                <c:pt idx="23">
                  <c:v>6759</c:v>
                </c:pt>
                <c:pt idx="24">
                  <c:v>6759</c:v>
                </c:pt>
                <c:pt idx="25">
                  <c:v>6759</c:v>
                </c:pt>
                <c:pt idx="26">
                  <c:v>6759</c:v>
                </c:pt>
                <c:pt idx="27">
                  <c:v>6759</c:v>
                </c:pt>
                <c:pt idx="28">
                  <c:v>6759</c:v>
                </c:pt>
                <c:pt idx="29">
                  <c:v>6759</c:v>
                </c:pt>
                <c:pt idx="30">
                  <c:v>6759</c:v>
                </c:pt>
                <c:pt idx="31">
                  <c:v>6759</c:v>
                </c:pt>
                <c:pt idx="32">
                  <c:v>6807</c:v>
                </c:pt>
                <c:pt idx="33">
                  <c:v>6895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F-4134-A5A9-FAB21A98AB36}"/>
            </c:ext>
          </c:extLst>
        </c:ser>
        <c:ser>
          <c:idx val="1"/>
          <c:order val="1"/>
          <c:tx>
            <c:strRef>
              <c:f>'7. Pristina'!$A$14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Pristina'!$B$14:$BX$14</c:f>
              <c:numCache>
                <c:formatCode>#,##0</c:formatCode>
                <c:ptCount val="74"/>
                <c:pt idx="0">
                  <c:v>274</c:v>
                </c:pt>
                <c:pt idx="1">
                  <c:v>316</c:v>
                </c:pt>
                <c:pt idx="2">
                  <c:v>347</c:v>
                </c:pt>
                <c:pt idx="3">
                  <c:v>353</c:v>
                </c:pt>
                <c:pt idx="4">
                  <c:v>433</c:v>
                </c:pt>
                <c:pt idx="5">
                  <c:v>456</c:v>
                </c:pt>
                <c:pt idx="6">
                  <c:v>456</c:v>
                </c:pt>
                <c:pt idx="7">
                  <c:v>485</c:v>
                </c:pt>
                <c:pt idx="8">
                  <c:v>522</c:v>
                </c:pt>
                <c:pt idx="9">
                  <c:v>558</c:v>
                </c:pt>
                <c:pt idx="10">
                  <c:v>635</c:v>
                </c:pt>
                <c:pt idx="11">
                  <c:v>787</c:v>
                </c:pt>
                <c:pt idx="12">
                  <c:v>852</c:v>
                </c:pt>
                <c:pt idx="13">
                  <c:v>858</c:v>
                </c:pt>
                <c:pt idx="14">
                  <c:v>858</c:v>
                </c:pt>
                <c:pt idx="15">
                  <c:v>1089</c:v>
                </c:pt>
                <c:pt idx="16">
                  <c:v>1199</c:v>
                </c:pt>
                <c:pt idx="17">
                  <c:v>1253</c:v>
                </c:pt>
                <c:pt idx="18">
                  <c:v>1255</c:v>
                </c:pt>
                <c:pt idx="19">
                  <c:v>1262</c:v>
                </c:pt>
                <c:pt idx="20">
                  <c:v>1268</c:v>
                </c:pt>
                <c:pt idx="21">
                  <c:v>1423</c:v>
                </c:pt>
                <c:pt idx="22">
                  <c:v>1454</c:v>
                </c:pt>
                <c:pt idx="23">
                  <c:v>1460</c:v>
                </c:pt>
                <c:pt idx="24">
                  <c:v>1502</c:v>
                </c:pt>
                <c:pt idx="25">
                  <c:v>1523</c:v>
                </c:pt>
                <c:pt idx="26">
                  <c:v>1626</c:v>
                </c:pt>
                <c:pt idx="27">
                  <c:v>1814</c:v>
                </c:pt>
                <c:pt idx="28">
                  <c:v>1836</c:v>
                </c:pt>
                <c:pt idx="29">
                  <c:v>1864</c:v>
                </c:pt>
                <c:pt idx="30">
                  <c:v>1911</c:v>
                </c:pt>
                <c:pt idx="31">
                  <c:v>2007</c:v>
                </c:pt>
                <c:pt idx="32">
                  <c:v>2019</c:v>
                </c:pt>
                <c:pt idx="33">
                  <c:v>2058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F-4134-A5A9-FAB21A98AB36}"/>
            </c:ext>
          </c:extLst>
        </c:ser>
        <c:ser>
          <c:idx val="2"/>
          <c:order val="2"/>
          <c:tx>
            <c:strRef>
              <c:f>'7. Pristina'!$A$15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Pristina'!$B$15:$BX$15</c:f>
              <c:numCache>
                <c:formatCode>#,##0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6F-4134-A5A9-FAB21A98AB36}"/>
            </c:ext>
          </c:extLst>
        </c:ser>
        <c:ser>
          <c:idx val="3"/>
          <c:order val="3"/>
          <c:tx>
            <c:strRef>
              <c:f>'7. Pristina'!$A$16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Pristina'!$B$16:$BX$16</c:f>
              <c:numCache>
                <c:formatCode>#,##0</c:formatCode>
                <c:ptCount val="74"/>
                <c:pt idx="0">
                  <c:v>531</c:v>
                </c:pt>
                <c:pt idx="1">
                  <c:v>531</c:v>
                </c:pt>
                <c:pt idx="2">
                  <c:v>591</c:v>
                </c:pt>
                <c:pt idx="3">
                  <c:v>624</c:v>
                </c:pt>
                <c:pt idx="4">
                  <c:v>714</c:v>
                </c:pt>
                <c:pt idx="5">
                  <c:v>715</c:v>
                </c:pt>
                <c:pt idx="6">
                  <c:v>715</c:v>
                </c:pt>
                <c:pt idx="7">
                  <c:v>793</c:v>
                </c:pt>
                <c:pt idx="8">
                  <c:v>793</c:v>
                </c:pt>
                <c:pt idx="9">
                  <c:v>858</c:v>
                </c:pt>
                <c:pt idx="10">
                  <c:v>873</c:v>
                </c:pt>
                <c:pt idx="11">
                  <c:v>951</c:v>
                </c:pt>
                <c:pt idx="12">
                  <c:v>991</c:v>
                </c:pt>
                <c:pt idx="13">
                  <c:v>999</c:v>
                </c:pt>
                <c:pt idx="14">
                  <c:v>1081</c:v>
                </c:pt>
                <c:pt idx="15">
                  <c:v>1177</c:v>
                </c:pt>
                <c:pt idx="16">
                  <c:v>1236</c:v>
                </c:pt>
                <c:pt idx="17">
                  <c:v>1299</c:v>
                </c:pt>
                <c:pt idx="18">
                  <c:v>1322</c:v>
                </c:pt>
                <c:pt idx="19">
                  <c:v>1340</c:v>
                </c:pt>
                <c:pt idx="20">
                  <c:v>1382</c:v>
                </c:pt>
                <c:pt idx="21">
                  <c:v>1462</c:v>
                </c:pt>
                <c:pt idx="22">
                  <c:v>1501</c:v>
                </c:pt>
                <c:pt idx="23">
                  <c:v>1504</c:v>
                </c:pt>
                <c:pt idx="24">
                  <c:v>1585</c:v>
                </c:pt>
                <c:pt idx="25">
                  <c:v>1634</c:v>
                </c:pt>
                <c:pt idx="26">
                  <c:v>1707</c:v>
                </c:pt>
                <c:pt idx="27">
                  <c:v>1749</c:v>
                </c:pt>
                <c:pt idx="28">
                  <c:v>1849</c:v>
                </c:pt>
                <c:pt idx="29">
                  <c:v>1883</c:v>
                </c:pt>
                <c:pt idx="30">
                  <c:v>1910</c:v>
                </c:pt>
                <c:pt idx="31">
                  <c:v>1983</c:v>
                </c:pt>
                <c:pt idx="32">
                  <c:v>1985</c:v>
                </c:pt>
                <c:pt idx="33">
                  <c:v>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6F-4134-A5A9-FAB21A98AB36}"/>
            </c:ext>
          </c:extLst>
        </c:ser>
        <c:ser>
          <c:idx val="4"/>
          <c:order val="4"/>
          <c:tx>
            <c:strRef>
              <c:f>'7. Pristina'!$A$29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Pristina'!$B$29:$BX$29</c:f>
              <c:numCache>
                <c:formatCode>#,##0</c:formatCode>
                <c:ptCount val="74"/>
                <c:pt idx="0">
                  <c:v>354</c:v>
                </c:pt>
                <c:pt idx="1">
                  <c:v>414</c:v>
                </c:pt>
                <c:pt idx="2">
                  <c:v>428</c:v>
                </c:pt>
                <c:pt idx="3">
                  <c:v>455</c:v>
                </c:pt>
                <c:pt idx="4">
                  <c:v>507</c:v>
                </c:pt>
                <c:pt idx="5">
                  <c:v>538</c:v>
                </c:pt>
                <c:pt idx="6">
                  <c:v>601</c:v>
                </c:pt>
                <c:pt idx="7">
                  <c:v>624</c:v>
                </c:pt>
                <c:pt idx="8">
                  <c:v>638</c:v>
                </c:pt>
                <c:pt idx="9">
                  <c:v>682</c:v>
                </c:pt>
                <c:pt idx="10">
                  <c:v>720</c:v>
                </c:pt>
                <c:pt idx="11">
                  <c:v>809</c:v>
                </c:pt>
                <c:pt idx="12">
                  <c:v>831</c:v>
                </c:pt>
                <c:pt idx="13">
                  <c:v>887</c:v>
                </c:pt>
                <c:pt idx="14">
                  <c:v>927</c:v>
                </c:pt>
                <c:pt idx="15">
                  <c:v>948</c:v>
                </c:pt>
                <c:pt idx="16">
                  <c:v>1028</c:v>
                </c:pt>
                <c:pt idx="17">
                  <c:v>1055</c:v>
                </c:pt>
                <c:pt idx="18">
                  <c:v>1100</c:v>
                </c:pt>
                <c:pt idx="19">
                  <c:v>1169</c:v>
                </c:pt>
                <c:pt idx="20">
                  <c:v>1172</c:v>
                </c:pt>
                <c:pt idx="21">
                  <c:v>1291</c:v>
                </c:pt>
                <c:pt idx="22">
                  <c:v>1336</c:v>
                </c:pt>
                <c:pt idx="23">
                  <c:v>1342</c:v>
                </c:pt>
                <c:pt idx="24">
                  <c:v>1417</c:v>
                </c:pt>
                <c:pt idx="25">
                  <c:v>1472</c:v>
                </c:pt>
                <c:pt idx="26">
                  <c:v>1521</c:v>
                </c:pt>
                <c:pt idx="27">
                  <c:v>1565</c:v>
                </c:pt>
                <c:pt idx="28">
                  <c:v>1621</c:v>
                </c:pt>
                <c:pt idx="29">
                  <c:v>1735</c:v>
                </c:pt>
                <c:pt idx="30">
                  <c:v>1776</c:v>
                </c:pt>
                <c:pt idx="31">
                  <c:v>1817</c:v>
                </c:pt>
                <c:pt idx="32">
                  <c:v>1842</c:v>
                </c:pt>
                <c:pt idx="33">
                  <c:v>1904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6F-4134-A5A9-FAB21A98A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'7. Pristina'!$11:$11</c15:sqref>
                        </c15:formulaRef>
                      </c:ext>
                    </c:extLst>
                    <c:strCache>
                      <c:ptCount val="16384"/>
                      <c:pt idx="0">
                        <c:v>II.D.3.  Legalization Certificate Decisions (month) (#) </c:v>
                      </c:pt>
                      <c:pt idx="2">
                        <c:v>0</c:v>
                      </c:pt>
                      <c:pt idx="3">
                        <c:v>60</c:v>
                      </c:pt>
                      <c:pt idx="4">
                        <c:v>33</c:v>
                      </c:pt>
                      <c:pt idx="5">
                        <c:v>90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78</c:v>
                      </c:pt>
                      <c:pt idx="9">
                        <c:v>0</c:v>
                      </c:pt>
                      <c:pt idx="10">
                        <c:v>65</c:v>
                      </c:pt>
                      <c:pt idx="11">
                        <c:v>15</c:v>
                      </c:pt>
                      <c:pt idx="12">
                        <c:v>70</c:v>
                      </c:pt>
                      <c:pt idx="13">
                        <c:v>78</c:v>
                      </c:pt>
                      <c:pt idx="14">
                        <c:v>40</c:v>
                      </c:pt>
                      <c:pt idx="15">
                        <c:v>8</c:v>
                      </c:pt>
                      <c:pt idx="16">
                        <c:v>82</c:v>
                      </c:pt>
                      <c:pt idx="17">
                        <c:v>96</c:v>
                      </c:pt>
                      <c:pt idx="18">
                        <c:v>59</c:v>
                      </c:pt>
                      <c:pt idx="19">
                        <c:v>63</c:v>
                      </c:pt>
                      <c:pt idx="20">
                        <c:v>23</c:v>
                      </c:pt>
                      <c:pt idx="21">
                        <c:v>18</c:v>
                      </c:pt>
                      <c:pt idx="22">
                        <c:v>42</c:v>
                      </c:pt>
                      <c:pt idx="23">
                        <c:v>80</c:v>
                      </c:pt>
                      <c:pt idx="24">
                        <c:v>39</c:v>
                      </c:pt>
                      <c:pt idx="25">
                        <c:v>3</c:v>
                      </c:pt>
                      <c:pt idx="26">
                        <c:v>81</c:v>
                      </c:pt>
                      <c:pt idx="27">
                        <c:v>49</c:v>
                      </c:pt>
                      <c:pt idx="28">
                        <c:v>73</c:v>
                      </c:pt>
                      <c:pt idx="29">
                        <c:v>42</c:v>
                      </c:pt>
                      <c:pt idx="30">
                        <c:v>100</c:v>
                      </c:pt>
                      <c:pt idx="31">
                        <c:v>34</c:v>
                      </c:pt>
                      <c:pt idx="32">
                        <c:v>27</c:v>
                      </c:pt>
                      <c:pt idx="33">
                        <c:v>73</c:v>
                      </c:pt>
                      <c:pt idx="34">
                        <c:v>2</c:v>
                      </c:pt>
                      <c:pt idx="35">
                        <c:v>57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'7. Pristina'!$P$2:$AA$2</c15:sqref>
                        </c15:formulaRef>
                      </c:ext>
                    </c:extLst>
                    <c:numCache>
                      <c:formatCode>d\-mmm\-yy</c:formatCode>
                      <c:ptCount val="12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44648</c:v>
                      </c:pt>
                      <c:pt idx="3">
                        <c:v>44680</c:v>
                      </c:pt>
                      <c:pt idx="4">
                        <c:v>44711</c:v>
                      </c:pt>
                      <c:pt idx="5">
                        <c:v>44739</c:v>
                      </c:pt>
                      <c:pt idx="6">
                        <c:v>44771</c:v>
                      </c:pt>
                      <c:pt idx="7">
                        <c:v>44809</c:v>
                      </c:pt>
                      <c:pt idx="8">
                        <c:v>44862</c:v>
                      </c:pt>
                      <c:pt idx="9">
                        <c:v>44893</c:v>
                      </c:pt>
                      <c:pt idx="10">
                        <c:v>44918</c:v>
                      </c:pt>
                      <c:pt idx="11">
                        <c:v>44953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CB6F-4134-A5A9-FAB21A98AB36}"/>
                  </c:ext>
                </c:extLst>
              </c15:ser>
            </c15:filteredLineSeries>
          </c:ext>
        </c:extLst>
      </c:lineChart>
      <c:date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45631"/>
        <c:crosses val="autoZero"/>
        <c:auto val="1"/>
        <c:lblOffset val="100"/>
        <c:baseTimeUnit val="months"/>
      </c:dateAx>
      <c:valAx>
        <c:axId val="81344563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39391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5424897157890311E-3"/>
          <c:y val="0.17566498766267749"/>
          <c:w val="0.24501061064879948"/>
          <c:h val="0.61063768737049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235544</xdr:colOff>
      <xdr:row>49</xdr:row>
      <xdr:rowOff>294953</xdr:rowOff>
    </xdr:from>
    <xdr:to>
      <xdr:col>11</xdr:col>
      <xdr:colOff>584820</xdr:colOff>
      <xdr:row>65</xdr:row>
      <xdr:rowOff>172053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89F3E-3D7C-42CD-8FB7-2220CBA0E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6CD0-0F8D-4743-ACE8-F6B2DCABBEE7}">
  <dimension ref="A1:BX1658"/>
  <sheetViews>
    <sheetView tabSelected="1" topLeftCell="A43" zoomScale="80" zoomScaleNormal="80" workbookViewId="0">
      <pane xSplit="1" topLeftCell="AE1" activePane="topRight" state="frozen"/>
      <selection sqref="A1:XFD1048576"/>
      <selection pane="topRight" activeCell="AK38" sqref="AK38"/>
    </sheetView>
  </sheetViews>
  <sheetFormatPr defaultColWidth="9.453125" defaultRowHeight="18.5" x14ac:dyDescent="0.35"/>
  <cols>
    <col min="1" max="1" width="92" style="4" customWidth="1"/>
    <col min="2" max="6" width="14.54296875" style="2" customWidth="1"/>
    <col min="7" max="10" width="14.54296875" style="1" customWidth="1"/>
    <col min="11" max="11" width="16" style="1" customWidth="1"/>
    <col min="12" max="12" width="14.54296875" style="1" customWidth="1"/>
    <col min="13" max="13" width="14.54296875" style="3" hidden="1" customWidth="1"/>
    <col min="14" max="15" width="14.54296875" style="1" customWidth="1"/>
    <col min="16" max="16" width="14.54296875" style="2" customWidth="1"/>
    <col min="17" max="36" width="17" style="2" customWidth="1"/>
    <col min="37" max="74" width="14.54296875" style="1" customWidth="1"/>
    <col min="75" max="75" width="13.54296875" style="1" customWidth="1"/>
    <col min="76" max="16384" width="9.453125" style="1"/>
  </cols>
  <sheetData>
    <row r="1" spans="1:75" s="120" customFormat="1" ht="53.25" customHeight="1" thickBot="1" x14ac:dyDescent="0.4">
      <c r="A1" s="123" t="s">
        <v>49</v>
      </c>
      <c r="B1" s="122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</row>
    <row r="2" spans="1:75" s="113" customFormat="1" ht="42.75" customHeight="1" x14ac:dyDescent="0.35">
      <c r="A2" s="119" t="s">
        <v>48</v>
      </c>
      <c r="B2" s="117">
        <v>44196</v>
      </c>
      <c r="C2" s="117">
        <v>44225</v>
      </c>
      <c r="D2" s="117">
        <v>44253</v>
      </c>
      <c r="E2" s="117">
        <v>44281</v>
      </c>
      <c r="F2" s="117">
        <v>44316</v>
      </c>
      <c r="G2" s="117">
        <v>44344</v>
      </c>
      <c r="H2" s="117">
        <v>44377</v>
      </c>
      <c r="I2" s="117">
        <v>44407</v>
      </c>
      <c r="J2" s="117">
        <v>44439</v>
      </c>
      <c r="K2" s="117">
        <v>44466</v>
      </c>
      <c r="L2" s="117">
        <v>44498</v>
      </c>
      <c r="M2" s="118">
        <v>44518</v>
      </c>
      <c r="N2" s="117">
        <v>44530</v>
      </c>
      <c r="O2" s="117">
        <v>44558</v>
      </c>
      <c r="P2" s="117">
        <v>44592</v>
      </c>
      <c r="Q2" s="117">
        <v>44620</v>
      </c>
      <c r="R2" s="117">
        <v>44648</v>
      </c>
      <c r="S2" s="117">
        <v>44680</v>
      </c>
      <c r="T2" s="117">
        <v>44711</v>
      </c>
      <c r="U2" s="117">
        <v>44739</v>
      </c>
      <c r="V2" s="117">
        <v>44771</v>
      </c>
      <c r="W2" s="117">
        <v>44809</v>
      </c>
      <c r="X2" s="117">
        <v>44862</v>
      </c>
      <c r="Y2" s="117">
        <v>44893</v>
      </c>
      <c r="Z2" s="117">
        <v>44918</v>
      </c>
      <c r="AA2" s="117">
        <v>44953</v>
      </c>
      <c r="AB2" s="117">
        <v>44981</v>
      </c>
      <c r="AC2" s="117">
        <v>45015</v>
      </c>
      <c r="AD2" s="117">
        <v>45044</v>
      </c>
      <c r="AE2" s="117">
        <v>45076</v>
      </c>
      <c r="AF2" s="117">
        <v>45103</v>
      </c>
      <c r="AG2" s="117">
        <v>45138</v>
      </c>
      <c r="AH2" s="117">
        <v>45169</v>
      </c>
      <c r="AI2" s="117">
        <v>45198</v>
      </c>
      <c r="AJ2" s="117">
        <v>45230</v>
      </c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5"/>
      <c r="BS2" s="114"/>
    </row>
    <row r="3" spans="1:75" s="105" customFormat="1" ht="45" customHeight="1" thickBot="1" x14ac:dyDescent="0.4">
      <c r="A3" s="112" t="s">
        <v>47</v>
      </c>
      <c r="B3" s="109">
        <v>1666</v>
      </c>
      <c r="C3" s="109">
        <v>1757</v>
      </c>
      <c r="D3" s="109">
        <v>1852</v>
      </c>
      <c r="E3" s="109">
        <v>1989</v>
      </c>
      <c r="F3" s="109">
        <v>2156</v>
      </c>
      <c r="G3" s="109">
        <v>2366</v>
      </c>
      <c r="H3" s="109">
        <v>2634</v>
      </c>
      <c r="I3" s="111">
        <v>2923</v>
      </c>
      <c r="J3" s="111">
        <v>3784</v>
      </c>
      <c r="K3" s="109">
        <v>4060</v>
      </c>
      <c r="L3" s="110">
        <v>4297</v>
      </c>
      <c r="M3" s="110">
        <v>4366</v>
      </c>
      <c r="N3" s="109">
        <v>4405</v>
      </c>
      <c r="O3" s="109">
        <v>4530</v>
      </c>
      <c r="P3" s="109">
        <v>4622</v>
      </c>
      <c r="Q3" s="109">
        <v>4674</v>
      </c>
      <c r="R3" s="109">
        <v>4755</v>
      </c>
      <c r="S3" s="109">
        <v>4851</v>
      </c>
      <c r="T3" s="109">
        <v>4919</v>
      </c>
      <c r="U3" s="109">
        <v>5018</v>
      </c>
      <c r="V3" s="109">
        <v>5150</v>
      </c>
      <c r="W3" s="109">
        <v>5597</v>
      </c>
      <c r="X3" s="109">
        <v>5618</v>
      </c>
      <c r="Y3" s="109">
        <v>6195</v>
      </c>
      <c r="Z3" s="109">
        <v>6759</v>
      </c>
      <c r="AA3" s="109">
        <v>6759</v>
      </c>
      <c r="AB3" s="109">
        <v>6759</v>
      </c>
      <c r="AC3" s="109">
        <v>6759</v>
      </c>
      <c r="AD3" s="109">
        <v>6759</v>
      </c>
      <c r="AE3" s="109">
        <v>6759</v>
      </c>
      <c r="AF3" s="109">
        <v>6759</v>
      </c>
      <c r="AG3" s="109">
        <v>6759</v>
      </c>
      <c r="AH3" s="109">
        <v>6759</v>
      </c>
      <c r="AI3" s="109">
        <v>6807</v>
      </c>
      <c r="AJ3" s="109">
        <v>6895</v>
      </c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7"/>
      <c r="BS3" s="106"/>
    </row>
    <row r="4" spans="1:75" s="98" customFormat="1" ht="39.9" customHeight="1" x14ac:dyDescent="0.35">
      <c r="A4" s="104" t="s">
        <v>46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3"/>
      <c r="Q4" s="103"/>
      <c r="R4" s="103"/>
      <c r="S4" s="103"/>
      <c r="T4" s="103"/>
      <c r="U4" s="102"/>
      <c r="V4" s="102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0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</row>
    <row r="5" spans="1:75" s="63" customFormat="1" ht="39.9" customHeight="1" x14ac:dyDescent="0.35">
      <c r="A5" s="38" t="s">
        <v>45</v>
      </c>
      <c r="B5" s="65"/>
      <c r="C5" s="90">
        <f>B18</f>
        <v>861</v>
      </c>
      <c r="D5" s="90">
        <f>C18</f>
        <v>910</v>
      </c>
      <c r="E5" s="90">
        <f>D18</f>
        <v>914</v>
      </c>
      <c r="F5" s="90">
        <f>E18</f>
        <v>1012</v>
      </c>
      <c r="G5" s="90">
        <f>F18</f>
        <v>1009</v>
      </c>
      <c r="H5" s="90">
        <f>G18</f>
        <v>1195</v>
      </c>
      <c r="I5" s="90">
        <f>H18</f>
        <v>1463</v>
      </c>
      <c r="J5" s="90">
        <f>I18</f>
        <v>1645</v>
      </c>
      <c r="K5" s="90">
        <f>J18</f>
        <v>2469</v>
      </c>
      <c r="L5" s="90">
        <f>K18</f>
        <v>2644</v>
      </c>
      <c r="M5" s="94">
        <f>L18</f>
        <v>2789</v>
      </c>
      <c r="N5" s="90">
        <f>L18</f>
        <v>2789</v>
      </c>
      <c r="O5" s="90">
        <f>L18</f>
        <v>2789</v>
      </c>
      <c r="P5" s="90">
        <f>O18</f>
        <v>2687</v>
      </c>
      <c r="Q5" s="90">
        <f>P18</f>
        <v>2765</v>
      </c>
      <c r="R5" s="90">
        <f>Q18</f>
        <v>2735</v>
      </c>
      <c r="S5" s="90">
        <f>R18</f>
        <v>2489</v>
      </c>
      <c r="T5" s="90">
        <f>S18</f>
        <v>2416</v>
      </c>
      <c r="U5" s="90">
        <f>T18</f>
        <v>2367</v>
      </c>
      <c r="V5" s="90">
        <f>U18</f>
        <v>2441</v>
      </c>
      <c r="W5" s="90">
        <f>V18</f>
        <v>2548</v>
      </c>
      <c r="X5" s="90">
        <f>W18</f>
        <v>2947</v>
      </c>
      <c r="Y5" s="90">
        <f>X18</f>
        <v>2733</v>
      </c>
      <c r="Z5" s="90">
        <f>Y18</f>
        <v>3240</v>
      </c>
      <c r="AA5" s="90">
        <f>Z18</f>
        <v>3795</v>
      </c>
      <c r="AB5" s="90">
        <f>AA18</f>
        <v>3672</v>
      </c>
      <c r="AC5" s="90">
        <f>AB18</f>
        <v>3602</v>
      </c>
      <c r="AD5" s="90">
        <f>AC18</f>
        <v>3426</v>
      </c>
      <c r="AE5" s="90">
        <f>AD18</f>
        <v>3196</v>
      </c>
      <c r="AF5" s="90">
        <f>AE18</f>
        <v>3074</v>
      </c>
      <c r="AG5" s="90">
        <f>AF18</f>
        <v>3012</v>
      </c>
      <c r="AH5" s="90">
        <f>AG18</f>
        <v>2938</v>
      </c>
      <c r="AI5" s="90">
        <f>AH18</f>
        <v>2769</v>
      </c>
      <c r="AJ5" s="90">
        <f>AI18</f>
        <v>2803</v>
      </c>
    </row>
    <row r="6" spans="1:75" s="73" customFormat="1" ht="39.9" customHeight="1" x14ac:dyDescent="0.35">
      <c r="A6" s="76" t="s">
        <v>44</v>
      </c>
      <c r="B6" s="75"/>
      <c r="C6" s="87">
        <f>C3-B3</f>
        <v>91</v>
      </c>
      <c r="D6" s="74">
        <f>D3-C3</f>
        <v>95</v>
      </c>
      <c r="E6" s="74">
        <f>E3-D3</f>
        <v>137</v>
      </c>
      <c r="F6" s="74">
        <f>F3-E3</f>
        <v>167</v>
      </c>
      <c r="G6" s="74">
        <f>G3-F3</f>
        <v>210</v>
      </c>
      <c r="H6" s="74">
        <f>H3-G3</f>
        <v>268</v>
      </c>
      <c r="I6" s="74">
        <f>I3-H3</f>
        <v>289</v>
      </c>
      <c r="J6" s="74">
        <f>J3-I3</f>
        <v>861</v>
      </c>
      <c r="K6" s="74">
        <f>K3-J3</f>
        <v>276</v>
      </c>
      <c r="L6" s="74">
        <f>L3-K3</f>
        <v>237</v>
      </c>
      <c r="M6" s="74">
        <f>M3-L3</f>
        <v>69</v>
      </c>
      <c r="N6" s="74">
        <f>N3-L3</f>
        <v>108</v>
      </c>
      <c r="O6" s="74">
        <f>O3-N3</f>
        <v>125</v>
      </c>
      <c r="P6" s="74">
        <f>P3-O3</f>
        <v>92</v>
      </c>
      <c r="Q6" s="74">
        <f>Q3-P3</f>
        <v>52</v>
      </c>
      <c r="R6" s="74">
        <f>R3-Q3</f>
        <v>81</v>
      </c>
      <c r="S6" s="74">
        <f>S3-R3</f>
        <v>96</v>
      </c>
      <c r="T6" s="74">
        <f>T3-S3</f>
        <v>68</v>
      </c>
      <c r="U6" s="74">
        <f>U3-T3</f>
        <v>99</v>
      </c>
      <c r="V6" s="74">
        <f>V3-U3</f>
        <v>132</v>
      </c>
      <c r="W6" s="74">
        <f>W3-V3</f>
        <v>447</v>
      </c>
      <c r="X6" s="74">
        <f>X3-W3</f>
        <v>21</v>
      </c>
      <c r="Y6" s="74">
        <f>Y3-X3</f>
        <v>577</v>
      </c>
      <c r="Z6" s="74">
        <f>Z3-Y3</f>
        <v>564</v>
      </c>
      <c r="AA6" s="74">
        <f>AA3-Z3</f>
        <v>0</v>
      </c>
      <c r="AB6" s="74">
        <f>AB3-AA3</f>
        <v>0</v>
      </c>
      <c r="AC6" s="74">
        <f>AC3-AB3</f>
        <v>0</v>
      </c>
      <c r="AD6" s="74">
        <f>AD3-AC3</f>
        <v>0</v>
      </c>
      <c r="AE6" s="74">
        <f>AE3-AD3</f>
        <v>0</v>
      </c>
      <c r="AF6" s="74">
        <f>AF3-AE3</f>
        <v>0</v>
      </c>
      <c r="AG6" s="74">
        <f>AG3-AF3</f>
        <v>0</v>
      </c>
      <c r="AH6" s="74">
        <f>AH3-AG3</f>
        <v>0</v>
      </c>
      <c r="AI6" s="74">
        <f>AI3-AH3</f>
        <v>48</v>
      </c>
      <c r="AJ6" s="74">
        <f>AJ3-AI3</f>
        <v>88</v>
      </c>
    </row>
    <row r="7" spans="1:75" s="63" customFormat="1" ht="39.9" customHeight="1" x14ac:dyDescent="0.35">
      <c r="A7" s="38" t="s">
        <v>43</v>
      </c>
      <c r="B7" s="65"/>
      <c r="C7" s="90">
        <f>C5+C6</f>
        <v>952</v>
      </c>
      <c r="D7" s="90">
        <f>D5+D6</f>
        <v>1005</v>
      </c>
      <c r="E7" s="90">
        <f>E5+E6</f>
        <v>1051</v>
      </c>
      <c r="F7" s="90">
        <f>F5+F6</f>
        <v>1179</v>
      </c>
      <c r="G7" s="90">
        <f>G5+G6</f>
        <v>1219</v>
      </c>
      <c r="H7" s="90">
        <f>H5+H6</f>
        <v>1463</v>
      </c>
      <c r="I7" s="90">
        <f>I5+I6</f>
        <v>1752</v>
      </c>
      <c r="J7" s="90">
        <f>J5+J6</f>
        <v>2506</v>
      </c>
      <c r="K7" s="90">
        <f>K5+K6</f>
        <v>2745</v>
      </c>
      <c r="L7" s="90">
        <f>L5+L6</f>
        <v>2881</v>
      </c>
      <c r="M7" s="94">
        <f>M5+M6</f>
        <v>2858</v>
      </c>
      <c r="N7" s="90">
        <f>N5+N6</f>
        <v>2897</v>
      </c>
      <c r="O7" s="90">
        <f>O5+O6</f>
        <v>2914</v>
      </c>
      <c r="P7" s="90">
        <f>P5+P6</f>
        <v>2779</v>
      </c>
      <c r="Q7" s="90">
        <f>Q5+Q6</f>
        <v>2817</v>
      </c>
      <c r="R7" s="90">
        <f>R5+R6</f>
        <v>2816</v>
      </c>
      <c r="S7" s="90">
        <f>S5+S6</f>
        <v>2585</v>
      </c>
      <c r="T7" s="90">
        <f>T5+T6</f>
        <v>2484</v>
      </c>
      <c r="U7" s="90">
        <f>U5+U6</f>
        <v>2466</v>
      </c>
      <c r="V7" s="90">
        <f>V5+V6</f>
        <v>2573</v>
      </c>
      <c r="W7" s="90">
        <f>W5+W6</f>
        <v>2995</v>
      </c>
      <c r="X7" s="90">
        <f>X5+X6</f>
        <v>2968</v>
      </c>
      <c r="Y7" s="90">
        <f>Y5+Y6</f>
        <v>3310</v>
      </c>
      <c r="Z7" s="90">
        <f>Z5+Z6</f>
        <v>3804</v>
      </c>
      <c r="AA7" s="90">
        <f>AA5+AA6</f>
        <v>3795</v>
      </c>
      <c r="AB7" s="90">
        <f>AB5+AB6</f>
        <v>3672</v>
      </c>
      <c r="AC7" s="90">
        <f>AC5+AC6</f>
        <v>3602</v>
      </c>
      <c r="AD7" s="90">
        <f>AD5+AD6</f>
        <v>3426</v>
      </c>
      <c r="AE7" s="90">
        <f>AE5+AE6</f>
        <v>3196</v>
      </c>
      <c r="AF7" s="90">
        <f>AF5+AF6</f>
        <v>3074</v>
      </c>
      <c r="AG7" s="90">
        <f>AG5+AG6</f>
        <v>3012</v>
      </c>
      <c r="AH7" s="90">
        <f>AH5+AH6</f>
        <v>2938</v>
      </c>
      <c r="AI7" s="90">
        <f>AI5+AI6</f>
        <v>2817</v>
      </c>
      <c r="AJ7" s="90">
        <f>AJ5+AJ6</f>
        <v>2891</v>
      </c>
    </row>
    <row r="8" spans="1:75" s="63" customFormat="1" ht="39.9" customHeight="1" x14ac:dyDescent="0.35">
      <c r="A8" s="72" t="s">
        <v>42</v>
      </c>
      <c r="B8" s="97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5"/>
    </row>
    <row r="9" spans="1:75" s="73" customFormat="1" ht="39.9" customHeight="1" x14ac:dyDescent="0.35">
      <c r="A9" s="88" t="s">
        <v>41</v>
      </c>
      <c r="B9" s="75"/>
      <c r="C9" s="87">
        <f>C14-B14</f>
        <v>42</v>
      </c>
      <c r="D9" s="87">
        <f>D14-C14</f>
        <v>31</v>
      </c>
      <c r="E9" s="87">
        <f>E14-D14</f>
        <v>6</v>
      </c>
      <c r="F9" s="87">
        <f>F14-E14</f>
        <v>80</v>
      </c>
      <c r="G9" s="87">
        <f>G14-F14</f>
        <v>23</v>
      </c>
      <c r="H9" s="87">
        <f>H14-G14</f>
        <v>0</v>
      </c>
      <c r="I9" s="87">
        <f>I14-H14</f>
        <v>29</v>
      </c>
      <c r="J9" s="87">
        <f>J14-I14</f>
        <v>37</v>
      </c>
      <c r="K9" s="87">
        <f>K14-J14</f>
        <v>36</v>
      </c>
      <c r="L9" s="87">
        <f>L14-K14</f>
        <v>77</v>
      </c>
      <c r="M9" s="87">
        <f>M14-L14</f>
        <v>119</v>
      </c>
      <c r="N9" s="87">
        <f>N14-L14</f>
        <v>152</v>
      </c>
      <c r="O9" s="87">
        <f>O14-N14</f>
        <v>65</v>
      </c>
      <c r="P9" s="87">
        <f>P14-O14</f>
        <v>6</v>
      </c>
      <c r="Q9" s="87">
        <f>Q14-P14</f>
        <v>0</v>
      </c>
      <c r="R9" s="87">
        <f>R14-Q14</f>
        <v>231</v>
      </c>
      <c r="S9" s="87">
        <f>S14-R14</f>
        <v>110</v>
      </c>
      <c r="T9" s="87">
        <f>T14-S14</f>
        <v>54</v>
      </c>
      <c r="U9" s="87">
        <f>U14-T14</f>
        <v>2</v>
      </c>
      <c r="V9" s="87">
        <f>V14-U14</f>
        <v>7</v>
      </c>
      <c r="W9" s="87">
        <f>W14-V14</f>
        <v>6</v>
      </c>
      <c r="X9" s="87">
        <f>X14-W14</f>
        <v>155</v>
      </c>
      <c r="Y9" s="87">
        <f>Y14-X14</f>
        <v>31</v>
      </c>
      <c r="Z9" s="87">
        <f>Z14-Y14</f>
        <v>6</v>
      </c>
      <c r="AA9" s="87">
        <f>AA14-Z14</f>
        <v>42</v>
      </c>
      <c r="AB9" s="87">
        <f>AB14-AA14</f>
        <v>21</v>
      </c>
      <c r="AC9" s="87">
        <f>AC14-AB14</f>
        <v>103</v>
      </c>
      <c r="AD9" s="87">
        <f>AD14-AC14</f>
        <v>188</v>
      </c>
      <c r="AE9" s="87">
        <f>AE14-AD14</f>
        <v>22</v>
      </c>
      <c r="AF9" s="87">
        <f>AF14-AE14</f>
        <v>28</v>
      </c>
      <c r="AG9" s="87">
        <f>AG14-AF14</f>
        <v>47</v>
      </c>
      <c r="AH9" s="87">
        <f>AH14-AG14</f>
        <v>96</v>
      </c>
      <c r="AI9" s="87">
        <f>AI14-AH14</f>
        <v>12</v>
      </c>
      <c r="AJ9" s="87">
        <f>AJ14-AI14</f>
        <v>39</v>
      </c>
    </row>
    <row r="10" spans="1:75" s="63" customFormat="1" ht="39.9" customHeight="1" x14ac:dyDescent="0.35">
      <c r="A10" s="66" t="s">
        <v>40</v>
      </c>
      <c r="B10" s="65"/>
      <c r="C10" s="90">
        <f>C15-B15</f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90">
        <v>0</v>
      </c>
      <c r="M10" s="94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0">
        <v>0</v>
      </c>
      <c r="AF10" s="90">
        <v>0</v>
      </c>
      <c r="AG10" s="90">
        <v>0</v>
      </c>
      <c r="AH10" s="90">
        <v>0</v>
      </c>
      <c r="AI10" s="90">
        <v>0</v>
      </c>
      <c r="AJ10" s="90">
        <v>0</v>
      </c>
    </row>
    <row r="11" spans="1:75" s="73" customFormat="1" ht="39.9" customHeight="1" x14ac:dyDescent="0.35">
      <c r="A11" s="88" t="s">
        <v>39</v>
      </c>
      <c r="B11" s="75"/>
      <c r="C11" s="87">
        <f>C16-B16</f>
        <v>0</v>
      </c>
      <c r="D11" s="87">
        <f>D16-C16</f>
        <v>60</v>
      </c>
      <c r="E11" s="87">
        <f>E16-D16</f>
        <v>33</v>
      </c>
      <c r="F11" s="87">
        <f>F16-E16</f>
        <v>90</v>
      </c>
      <c r="G11" s="87">
        <f>G16-F16</f>
        <v>1</v>
      </c>
      <c r="H11" s="87">
        <f>H16-G16</f>
        <v>0</v>
      </c>
      <c r="I11" s="87">
        <f>I16-H16</f>
        <v>78</v>
      </c>
      <c r="J11" s="87">
        <f>J16-I16</f>
        <v>0</v>
      </c>
      <c r="K11" s="87">
        <f>K16-J16</f>
        <v>65</v>
      </c>
      <c r="L11" s="87">
        <f>L16-K16</f>
        <v>15</v>
      </c>
      <c r="M11" s="94">
        <f>M16-L16</f>
        <v>70</v>
      </c>
      <c r="N11" s="87">
        <f>N16-L16</f>
        <v>78</v>
      </c>
      <c r="O11" s="87">
        <f>O16-N16</f>
        <v>40</v>
      </c>
      <c r="P11" s="87">
        <f>P16-O16</f>
        <v>8</v>
      </c>
      <c r="Q11" s="87">
        <f>Q16-P16</f>
        <v>82</v>
      </c>
      <c r="R11" s="87">
        <f>R16-Q16</f>
        <v>96</v>
      </c>
      <c r="S11" s="87">
        <f>S16-R16</f>
        <v>59</v>
      </c>
      <c r="T11" s="87">
        <f>T16-S16</f>
        <v>63</v>
      </c>
      <c r="U11" s="87">
        <f>U16-T16</f>
        <v>23</v>
      </c>
      <c r="V11" s="87">
        <f>V16-U16</f>
        <v>18</v>
      </c>
      <c r="W11" s="87">
        <f>W16-V16</f>
        <v>42</v>
      </c>
      <c r="X11" s="87">
        <f>X16-W16</f>
        <v>80</v>
      </c>
      <c r="Y11" s="87">
        <f>Y16-X16</f>
        <v>39</v>
      </c>
      <c r="Z11" s="87">
        <f>Z16-Y16</f>
        <v>3</v>
      </c>
      <c r="AA11" s="87">
        <f>AA16-Z16</f>
        <v>81</v>
      </c>
      <c r="AB11" s="87">
        <f>AB16-AA16</f>
        <v>49</v>
      </c>
      <c r="AC11" s="87">
        <f>AC16-AB16</f>
        <v>73</v>
      </c>
      <c r="AD11" s="87">
        <f>AD16-AC16</f>
        <v>42</v>
      </c>
      <c r="AE11" s="87">
        <f>AE16-AD16</f>
        <v>100</v>
      </c>
      <c r="AF11" s="87">
        <f>AF16-AE16</f>
        <v>34</v>
      </c>
      <c r="AG11" s="87">
        <f>AG16-AF16</f>
        <v>27</v>
      </c>
      <c r="AH11" s="87">
        <f>AH16-AG16</f>
        <v>73</v>
      </c>
      <c r="AI11" s="87">
        <f>AI16-AH16</f>
        <v>2</v>
      </c>
      <c r="AJ11" s="87">
        <f>AJ16-AI16</f>
        <v>57</v>
      </c>
    </row>
    <row r="12" spans="1:75" s="63" customFormat="1" ht="39.9" customHeight="1" x14ac:dyDescent="0.35">
      <c r="A12" s="66" t="s">
        <v>38</v>
      </c>
      <c r="B12" s="40"/>
      <c r="C12" s="90">
        <f>SUM(C9:C11)</f>
        <v>42</v>
      </c>
      <c r="D12" s="90">
        <f>SUM(D9:D11)</f>
        <v>91</v>
      </c>
      <c r="E12" s="90">
        <f>SUM(E9:E11)</f>
        <v>39</v>
      </c>
      <c r="F12" s="90">
        <f>SUM(F9:F11)</f>
        <v>170</v>
      </c>
      <c r="G12" s="90">
        <f>SUM(G9:G11)</f>
        <v>24</v>
      </c>
      <c r="H12" s="90">
        <f>SUM(H9:H11)</f>
        <v>0</v>
      </c>
      <c r="I12" s="90">
        <f>SUM(I9:I11)</f>
        <v>107</v>
      </c>
      <c r="J12" s="90">
        <f>SUM(J9:J11)</f>
        <v>37</v>
      </c>
      <c r="K12" s="90">
        <f>SUM(K9:K11)</f>
        <v>101</v>
      </c>
      <c r="L12" s="90">
        <f>SUM(L9:L11)</f>
        <v>92</v>
      </c>
      <c r="M12" s="94">
        <f>SUM(M9:M11)</f>
        <v>189</v>
      </c>
      <c r="N12" s="90">
        <f>SUM(N9:N11)</f>
        <v>230</v>
      </c>
      <c r="O12" s="90">
        <f>SUM(O9:O11)</f>
        <v>105</v>
      </c>
      <c r="P12" s="90">
        <f>SUM(P9:P11)</f>
        <v>14</v>
      </c>
      <c r="Q12" s="90">
        <f>SUM(Q9:Q11)</f>
        <v>82</v>
      </c>
      <c r="R12" s="90">
        <f>SUM(R9:R11)</f>
        <v>327</v>
      </c>
      <c r="S12" s="90">
        <f>SUM(S9:S11)</f>
        <v>169</v>
      </c>
      <c r="T12" s="90">
        <f>SUM(T9:T11)</f>
        <v>117</v>
      </c>
      <c r="U12" s="90">
        <f>SUM(U9:U11)</f>
        <v>25</v>
      </c>
      <c r="V12" s="90">
        <f>SUM(V9:V11)</f>
        <v>25</v>
      </c>
      <c r="W12" s="90">
        <f>SUM(W9:W11)</f>
        <v>48</v>
      </c>
      <c r="X12" s="90">
        <f>SUM(X9:X11)</f>
        <v>235</v>
      </c>
      <c r="Y12" s="90">
        <f>SUM(Y9:Y11)</f>
        <v>70</v>
      </c>
      <c r="Z12" s="90">
        <f>SUM(Z9:Z11)</f>
        <v>9</v>
      </c>
      <c r="AA12" s="90">
        <f>SUM(AA9:AA11)</f>
        <v>123</v>
      </c>
      <c r="AB12" s="90">
        <f>SUM(AB9:AB11)</f>
        <v>70</v>
      </c>
      <c r="AC12" s="90">
        <f>SUM(AC9:AC11)</f>
        <v>176</v>
      </c>
      <c r="AD12" s="90">
        <f>SUM(AD9:AD11)</f>
        <v>230</v>
      </c>
      <c r="AE12" s="90">
        <f>SUM(AE9:AE11)</f>
        <v>122</v>
      </c>
      <c r="AF12" s="90">
        <f>SUM(AF9:AF11)</f>
        <v>62</v>
      </c>
      <c r="AG12" s="90">
        <f>SUM(AG9:AG11)</f>
        <v>74</v>
      </c>
      <c r="AH12" s="90">
        <f>SUM(AH9:AH11)</f>
        <v>169</v>
      </c>
      <c r="AI12" s="90">
        <f>SUM(AI9:AI11)</f>
        <v>14</v>
      </c>
      <c r="AJ12" s="90">
        <f>SUM(AJ9:AJ11)</f>
        <v>96</v>
      </c>
    </row>
    <row r="13" spans="1:75" s="63" customFormat="1" ht="39.9" customHeight="1" x14ac:dyDescent="0.35">
      <c r="A13" s="72" t="s">
        <v>37</v>
      </c>
      <c r="B13" s="93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1"/>
    </row>
    <row r="14" spans="1:75" s="73" customFormat="1" ht="39.9" customHeight="1" x14ac:dyDescent="0.35">
      <c r="A14" s="88" t="s">
        <v>36</v>
      </c>
      <c r="B14" s="75">
        <v>274</v>
      </c>
      <c r="C14" s="87">
        <v>316</v>
      </c>
      <c r="D14" s="74">
        <v>347</v>
      </c>
      <c r="E14" s="74">
        <v>353</v>
      </c>
      <c r="F14" s="74">
        <v>433</v>
      </c>
      <c r="G14" s="74">
        <v>456</v>
      </c>
      <c r="H14" s="74">
        <v>456</v>
      </c>
      <c r="I14" s="86">
        <v>485</v>
      </c>
      <c r="J14" s="86">
        <v>522</v>
      </c>
      <c r="K14" s="74">
        <v>558</v>
      </c>
      <c r="L14" s="74">
        <v>635</v>
      </c>
      <c r="M14" s="74">
        <v>754</v>
      </c>
      <c r="N14" s="85">
        <v>787</v>
      </c>
      <c r="O14" s="74">
        <v>852</v>
      </c>
      <c r="P14" s="74">
        <v>858</v>
      </c>
      <c r="Q14" s="74">
        <v>858</v>
      </c>
      <c r="R14" s="74">
        <v>1089</v>
      </c>
      <c r="S14" s="74">
        <v>1199</v>
      </c>
      <c r="T14" s="74">
        <v>1253</v>
      </c>
      <c r="U14" s="74">
        <v>1255</v>
      </c>
      <c r="V14" s="74">
        <v>1262</v>
      </c>
      <c r="W14" s="74">
        <v>1268</v>
      </c>
      <c r="X14" s="74">
        <v>1423</v>
      </c>
      <c r="Y14" s="74">
        <v>1454</v>
      </c>
      <c r="Z14" s="74">
        <v>1460</v>
      </c>
      <c r="AA14" s="74">
        <v>1502</v>
      </c>
      <c r="AB14" s="74">
        <v>1523</v>
      </c>
      <c r="AC14" s="74">
        <v>1626</v>
      </c>
      <c r="AD14" s="74">
        <v>1814</v>
      </c>
      <c r="AE14" s="74">
        <v>1836</v>
      </c>
      <c r="AF14" s="74">
        <v>1864</v>
      </c>
      <c r="AG14" s="74">
        <v>1911</v>
      </c>
      <c r="AH14" s="74">
        <v>2007</v>
      </c>
      <c r="AI14" s="74">
        <v>2019</v>
      </c>
      <c r="AJ14" s="74">
        <v>2058</v>
      </c>
    </row>
    <row r="15" spans="1:75" s="63" customFormat="1" ht="39.9" customHeight="1" x14ac:dyDescent="0.35">
      <c r="A15" s="66" t="s">
        <v>35</v>
      </c>
      <c r="B15" s="65">
        <v>0</v>
      </c>
      <c r="C15" s="9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64">
        <v>0</v>
      </c>
      <c r="N15" s="89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</row>
    <row r="16" spans="1:75" s="73" customFormat="1" ht="39.9" customHeight="1" x14ac:dyDescent="0.35">
      <c r="A16" s="88" t="s">
        <v>34</v>
      </c>
      <c r="B16" s="75">
        <v>531</v>
      </c>
      <c r="C16" s="87">
        <v>531</v>
      </c>
      <c r="D16" s="74">
        <v>591</v>
      </c>
      <c r="E16" s="74">
        <v>624</v>
      </c>
      <c r="F16" s="74">
        <v>714</v>
      </c>
      <c r="G16" s="74">
        <v>715</v>
      </c>
      <c r="H16" s="74">
        <v>715</v>
      </c>
      <c r="I16" s="86">
        <v>793</v>
      </c>
      <c r="J16" s="86">
        <v>793</v>
      </c>
      <c r="K16" s="74">
        <v>858</v>
      </c>
      <c r="L16" s="74">
        <v>873</v>
      </c>
      <c r="M16" s="64">
        <v>943</v>
      </c>
      <c r="N16" s="85">
        <v>951</v>
      </c>
      <c r="O16" s="85">
        <v>991</v>
      </c>
      <c r="P16" s="74">
        <v>999</v>
      </c>
      <c r="Q16" s="74">
        <v>1081</v>
      </c>
      <c r="R16" s="74">
        <v>1177</v>
      </c>
      <c r="S16" s="74">
        <v>1236</v>
      </c>
      <c r="T16" s="74">
        <v>1299</v>
      </c>
      <c r="U16" s="74">
        <v>1322</v>
      </c>
      <c r="V16" s="74">
        <v>1340</v>
      </c>
      <c r="W16" s="74">
        <v>1382</v>
      </c>
      <c r="X16" s="74">
        <v>1462</v>
      </c>
      <c r="Y16" s="74">
        <v>1501</v>
      </c>
      <c r="Z16" s="74">
        <v>1504</v>
      </c>
      <c r="AA16" s="74">
        <v>1585</v>
      </c>
      <c r="AB16" s="74">
        <v>1634</v>
      </c>
      <c r="AC16" s="74">
        <v>1707</v>
      </c>
      <c r="AD16" s="74">
        <v>1749</v>
      </c>
      <c r="AE16" s="74">
        <v>1849</v>
      </c>
      <c r="AF16" s="74">
        <v>1883</v>
      </c>
      <c r="AG16" s="74">
        <v>1910</v>
      </c>
      <c r="AH16" s="74">
        <v>1983</v>
      </c>
      <c r="AI16" s="74">
        <v>1985</v>
      </c>
      <c r="AJ16" s="74">
        <v>2042</v>
      </c>
    </row>
    <row r="17" spans="1:76" s="63" customFormat="1" ht="39.9" customHeight="1" x14ac:dyDescent="0.35">
      <c r="A17" s="66" t="s">
        <v>33</v>
      </c>
      <c r="B17" s="65">
        <f>B14+B15+B16</f>
        <v>805</v>
      </c>
      <c r="C17" s="65">
        <f>C14+C15+C16</f>
        <v>847</v>
      </c>
      <c r="D17" s="65">
        <f>D14+D15+D16</f>
        <v>938</v>
      </c>
      <c r="E17" s="65">
        <f>E14+E15+E16</f>
        <v>977</v>
      </c>
      <c r="F17" s="65">
        <f>F14+F15+F16</f>
        <v>1147</v>
      </c>
      <c r="G17" s="65">
        <f>G14+G15+G16</f>
        <v>1171</v>
      </c>
      <c r="H17" s="65">
        <f>H14+H15+H16</f>
        <v>1171</v>
      </c>
      <c r="I17" s="65">
        <f>I14+I15+I16</f>
        <v>1278</v>
      </c>
      <c r="J17" s="65">
        <f>J14+J15+J16</f>
        <v>1315</v>
      </c>
      <c r="K17" s="65">
        <f>K14+K15+K16</f>
        <v>1416</v>
      </c>
      <c r="L17" s="65">
        <f>L14+L15+L16</f>
        <v>1508</v>
      </c>
      <c r="M17" s="84">
        <f>M14+M15+M16</f>
        <v>1697</v>
      </c>
      <c r="N17" s="65">
        <f>N14+N15+N16</f>
        <v>1738</v>
      </c>
      <c r="O17" s="65">
        <f>O14+O15+O16</f>
        <v>1843</v>
      </c>
      <c r="P17" s="65">
        <f>P14+P15+P16</f>
        <v>1857</v>
      </c>
      <c r="Q17" s="65">
        <f>Q14+Q15+Q16</f>
        <v>1939</v>
      </c>
      <c r="R17" s="65">
        <f>R14+R15+R16</f>
        <v>2266</v>
      </c>
      <c r="S17" s="65">
        <f>S14+S15+S16</f>
        <v>2435</v>
      </c>
      <c r="T17" s="65">
        <f>T14+T15+T16</f>
        <v>2552</v>
      </c>
      <c r="U17" s="65">
        <f>U14+U15+U16</f>
        <v>2577</v>
      </c>
      <c r="V17" s="65">
        <f>V14+V15+V16</f>
        <v>2602</v>
      </c>
      <c r="W17" s="65">
        <f>W14+W15+W16</f>
        <v>2650</v>
      </c>
      <c r="X17" s="65">
        <f>X14+X15+X16</f>
        <v>2885</v>
      </c>
      <c r="Y17" s="65">
        <f>Y14+Y15+Y16</f>
        <v>2955</v>
      </c>
      <c r="Z17" s="65">
        <f>Z14+Z15+Z16</f>
        <v>2964</v>
      </c>
      <c r="AA17" s="65">
        <f>AA14+AA15+AA16</f>
        <v>3087</v>
      </c>
      <c r="AB17" s="65">
        <f>AB14+AB15+AB16</f>
        <v>3157</v>
      </c>
      <c r="AC17" s="65">
        <f>AC14+AC15+AC16</f>
        <v>3333</v>
      </c>
      <c r="AD17" s="65">
        <f>AD14+AD15+AD16</f>
        <v>3563</v>
      </c>
      <c r="AE17" s="65">
        <f>AE14+AE15+AE16</f>
        <v>3685</v>
      </c>
      <c r="AF17" s="65">
        <f>AF14+AF15+AF16</f>
        <v>3747</v>
      </c>
      <c r="AG17" s="65">
        <f>AG14+AG15+AG16</f>
        <v>3821</v>
      </c>
      <c r="AH17" s="65">
        <f>AH14+AH15+AH16</f>
        <v>3990</v>
      </c>
      <c r="AI17" s="65">
        <f>AI14+AI15+AI16</f>
        <v>4004</v>
      </c>
      <c r="AJ17" s="65">
        <f>AJ14+AJ15+AJ16</f>
        <v>4100</v>
      </c>
    </row>
    <row r="18" spans="1:76" s="63" customFormat="1" ht="39.9" customHeight="1" x14ac:dyDescent="0.35">
      <c r="A18" s="38" t="s">
        <v>32</v>
      </c>
      <c r="B18" s="59">
        <f>B3-(B14+B15+B16)</f>
        <v>861</v>
      </c>
      <c r="C18" s="59">
        <f>C3-(C14+C15+C16)</f>
        <v>910</v>
      </c>
      <c r="D18" s="59">
        <f>D3-(D14+D15+D16)</f>
        <v>914</v>
      </c>
      <c r="E18" s="59">
        <f>E3-(E14+E15+E16)</f>
        <v>1012</v>
      </c>
      <c r="F18" s="59">
        <f>F3-(F14+F15+F16)</f>
        <v>1009</v>
      </c>
      <c r="G18" s="59">
        <f>G3-(G14+G15+G16)</f>
        <v>1195</v>
      </c>
      <c r="H18" s="59">
        <f>H3-(H14+H15+H16)</f>
        <v>1463</v>
      </c>
      <c r="I18" s="59">
        <f>I3-(I14+I15+I16)</f>
        <v>1645</v>
      </c>
      <c r="J18" s="59">
        <f>J3-(J14+J15+J16)</f>
        <v>2469</v>
      </c>
      <c r="K18" s="59">
        <f>K3-(K14+K15+K16)</f>
        <v>2644</v>
      </c>
      <c r="L18" s="59">
        <f>L3-(L14+L15+L16)</f>
        <v>2789</v>
      </c>
      <c r="M18" s="60">
        <f>M3-(M14+M15+M16)</f>
        <v>2669</v>
      </c>
      <c r="N18" s="59">
        <f>N3-(N14+N15+N16)</f>
        <v>2667</v>
      </c>
      <c r="O18" s="59">
        <f>O3-(O14+O15+O16)</f>
        <v>2687</v>
      </c>
      <c r="P18" s="59">
        <f>P3-(P14+P15+P16)</f>
        <v>2765</v>
      </c>
      <c r="Q18" s="59">
        <f>Q3-(Q14+Q15+Q16)</f>
        <v>2735</v>
      </c>
      <c r="R18" s="59">
        <f>R3-(R14+R15+R16)</f>
        <v>2489</v>
      </c>
      <c r="S18" s="59">
        <f>S3-(S14+S15+S16)</f>
        <v>2416</v>
      </c>
      <c r="T18" s="59">
        <f>T3-(T14+T15+T16)</f>
        <v>2367</v>
      </c>
      <c r="U18" s="59">
        <f>U3-(U14+U15+U16)</f>
        <v>2441</v>
      </c>
      <c r="V18" s="59">
        <f>V3-(V14+V15+V16)</f>
        <v>2548</v>
      </c>
      <c r="W18" s="59">
        <f>W3-(W14+W15+W16)</f>
        <v>2947</v>
      </c>
      <c r="X18" s="59">
        <f>X3-(X14+X15+X16)</f>
        <v>2733</v>
      </c>
      <c r="Y18" s="59">
        <f>Y3-(Y14+Y15+Y16)</f>
        <v>3240</v>
      </c>
      <c r="Z18" s="59">
        <f>Z3-(Z14+Z15+Z16)</f>
        <v>3795</v>
      </c>
      <c r="AA18" s="59">
        <f>AA3-(AA14+AA15+AA16)</f>
        <v>3672</v>
      </c>
      <c r="AB18" s="59">
        <f>AB3-(AB14+AB15+AB16)</f>
        <v>3602</v>
      </c>
      <c r="AC18" s="59">
        <f>AC3-(AC14+AC15+AC16)</f>
        <v>3426</v>
      </c>
      <c r="AD18" s="59">
        <f>AD3-(AD14+AD15+AD16)</f>
        <v>3196</v>
      </c>
      <c r="AE18" s="59">
        <f>AE3-(AE14+AE15+AE16)</f>
        <v>3074</v>
      </c>
      <c r="AF18" s="59">
        <f>AF3-(AF14+AF15+AF16)</f>
        <v>3012</v>
      </c>
      <c r="AG18" s="59">
        <f>AG3-(AG14+AG15+AG16)</f>
        <v>2938</v>
      </c>
      <c r="AH18" s="59">
        <f>AH3-(AH14+AH15+AH16)</f>
        <v>2769</v>
      </c>
      <c r="AI18" s="59">
        <f>AI3-(AI14+AI15+AI16)</f>
        <v>2803</v>
      </c>
      <c r="AJ18" s="59">
        <f>AJ3-(AJ14+AJ15+AJ16)</f>
        <v>2795</v>
      </c>
      <c r="AK18" s="59"/>
      <c r="AL18" s="83"/>
      <c r="AM18" s="59"/>
      <c r="AN18" s="83"/>
      <c r="AO18" s="59"/>
      <c r="AP18" s="82"/>
      <c r="AQ18" s="40"/>
      <c r="AR18" s="82"/>
      <c r="AS18" s="40"/>
      <c r="AT18" s="82"/>
      <c r="AU18" s="40"/>
      <c r="AV18" s="82"/>
      <c r="AW18" s="40"/>
      <c r="AX18" s="82"/>
      <c r="AY18" s="40"/>
      <c r="AZ18" s="82"/>
      <c r="BA18" s="40"/>
      <c r="BB18" s="82"/>
      <c r="BC18" s="40"/>
      <c r="BD18" s="82"/>
      <c r="BE18" s="40"/>
      <c r="BF18" s="82"/>
      <c r="BG18" s="40"/>
      <c r="BH18" s="82"/>
      <c r="BI18" s="40"/>
      <c r="BJ18" s="82"/>
      <c r="BK18" s="40"/>
      <c r="BL18" s="82"/>
      <c r="BM18" s="40"/>
      <c r="BN18" s="82"/>
      <c r="BO18" s="40"/>
      <c r="BP18" s="82"/>
      <c r="BQ18" s="40"/>
      <c r="BR18" s="82"/>
      <c r="BS18" s="40"/>
      <c r="BT18" s="82"/>
      <c r="BU18" s="40"/>
      <c r="BV18" s="82"/>
      <c r="BW18" s="40"/>
      <c r="BX18" s="82"/>
    </row>
    <row r="19" spans="1:76" s="67" customFormat="1" ht="39.9" customHeight="1" x14ac:dyDescent="0.35">
      <c r="A19" s="72" t="s">
        <v>31</v>
      </c>
      <c r="B19" s="8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0"/>
      <c r="AP19" s="80"/>
      <c r="AQ19" s="69"/>
      <c r="AR19" s="68"/>
      <c r="AS19" s="69"/>
      <c r="AT19" s="68"/>
      <c r="AU19" s="69"/>
      <c r="AV19" s="68"/>
      <c r="AW19" s="69"/>
      <c r="AX19" s="68"/>
      <c r="AY19" s="69"/>
      <c r="AZ19" s="68"/>
      <c r="BA19" s="69"/>
      <c r="BB19" s="68"/>
      <c r="BC19" s="69"/>
      <c r="BD19" s="68"/>
      <c r="BE19" s="69"/>
      <c r="BF19" s="68"/>
      <c r="BG19" s="69"/>
      <c r="BH19" s="68"/>
      <c r="BI19" s="69"/>
      <c r="BJ19" s="68"/>
      <c r="BK19" s="69"/>
      <c r="BL19" s="68"/>
      <c r="BM19" s="69"/>
      <c r="BN19" s="68"/>
      <c r="BO19" s="69"/>
      <c r="BP19" s="68"/>
      <c r="BQ19" s="69"/>
      <c r="BR19" s="68"/>
      <c r="BS19" s="69"/>
      <c r="BT19" s="68"/>
      <c r="BU19" s="69"/>
      <c r="BV19" s="68"/>
      <c r="BW19" s="69"/>
      <c r="BX19" s="68"/>
    </row>
    <row r="20" spans="1:76" s="63" customFormat="1" ht="39.9" customHeight="1" x14ac:dyDescent="0.35">
      <c r="A20" s="66" t="s">
        <v>30</v>
      </c>
      <c r="B20" s="78"/>
      <c r="C20" s="78">
        <f>C12/((C2-B2)/7)</f>
        <v>10.137931034482758</v>
      </c>
      <c r="D20" s="78">
        <f>D12/((D2-C2)/7)</f>
        <v>22.75</v>
      </c>
      <c r="E20" s="78">
        <f>E12/((E2-D2)/7)</f>
        <v>9.75</v>
      </c>
      <c r="F20" s="78">
        <f>F12/((F2-E2)/7)</f>
        <v>34</v>
      </c>
      <c r="G20" s="78">
        <f>G12/((G2-F2)/7)</f>
        <v>6</v>
      </c>
      <c r="H20" s="78">
        <f>H12/((H2-G2)/7)</f>
        <v>0</v>
      </c>
      <c r="I20" s="78">
        <f>I12/((I2-H2)/7)</f>
        <v>24.966666666666669</v>
      </c>
      <c r="J20" s="78">
        <f>J12/((J2-I2)/7)</f>
        <v>8.09375</v>
      </c>
      <c r="K20" s="78">
        <f>K12/((K2-J2)/7)</f>
        <v>26.185185185185183</v>
      </c>
      <c r="L20" s="78">
        <f>L12/((L2-K2)/7)</f>
        <v>20.125</v>
      </c>
      <c r="M20" s="79">
        <f>M12/((M2-L2)/7)</f>
        <v>66.149999999999991</v>
      </c>
      <c r="N20" s="78">
        <f>N12/((N2-L2)/7)</f>
        <v>50.3125</v>
      </c>
      <c r="O20" s="78">
        <f>O12/((O2-M2)/7)</f>
        <v>18.375</v>
      </c>
      <c r="P20" s="78">
        <f>P12/((P2-N2)/7)</f>
        <v>1.5806451612903225</v>
      </c>
      <c r="Q20" s="78">
        <f>Q12/((Q2-O2)/7)</f>
        <v>9.258064516129032</v>
      </c>
      <c r="R20" s="78">
        <f>R12/((R2-P2)/7)</f>
        <v>40.875</v>
      </c>
      <c r="S20" s="78">
        <f>S12/((S2-Q2)/7)</f>
        <v>19.716666666666669</v>
      </c>
      <c r="T20" s="78">
        <f>T12/((T2-R2)/7)</f>
        <v>13</v>
      </c>
      <c r="U20" s="78">
        <f>U12/((U2-S2)/7)</f>
        <v>2.9661016949152543</v>
      </c>
      <c r="V20" s="78">
        <f>V12/((V2-T2)/7)</f>
        <v>2.916666666666667</v>
      </c>
      <c r="W20" s="78">
        <f>W12/((W2-U2)/7)</f>
        <v>4.8</v>
      </c>
      <c r="X20" s="78">
        <f>X12/((X2-V2)/7)</f>
        <v>18.076923076923077</v>
      </c>
      <c r="Y20" s="78">
        <f>Y12/((Y2-W2)/7)</f>
        <v>5.833333333333333</v>
      </c>
      <c r="Z20" s="78">
        <f>Z12/((Z2-X2)/7)</f>
        <v>1.125</v>
      </c>
      <c r="AA20" s="78">
        <f>AA12/((AA2-Y2)/7)</f>
        <v>14.35</v>
      </c>
      <c r="AB20" s="78">
        <f>AB12/((AB2-Z2)/7)</f>
        <v>7.7777777777777777</v>
      </c>
      <c r="AC20" s="78">
        <f>AC12/((AC2-AA2)/7)</f>
        <v>19.870967741935484</v>
      </c>
      <c r="AD20" s="78">
        <f>AD12/((AD2-AB2)/7)</f>
        <v>25.555555555555557</v>
      </c>
      <c r="AE20" s="78">
        <f>AE12/((AE2-AC2)/7)</f>
        <v>14.000000000000002</v>
      </c>
      <c r="AF20" s="78">
        <f>AF12/((AF2-AD2)/7)</f>
        <v>7.3559322033898304</v>
      </c>
      <c r="AG20" s="78">
        <f>AG12/((AG2-AE2)/7)</f>
        <v>8.3548387096774182</v>
      </c>
      <c r="AH20" s="78">
        <f>AH12/((AH2-AF2)/7)</f>
        <v>17.924242424242422</v>
      </c>
      <c r="AI20" s="78">
        <f>AI12/((AI2-AG2)/7)</f>
        <v>1.6333333333333333</v>
      </c>
      <c r="AJ20" s="78">
        <f>AJ12/((AJ2-AH2)/7)</f>
        <v>11.016393442622952</v>
      </c>
      <c r="AK20" s="77"/>
      <c r="AL20" s="77"/>
      <c r="AM20" s="77"/>
      <c r="AN20" s="77"/>
      <c r="AO20" s="77"/>
    </row>
    <row r="21" spans="1:76" s="63" customFormat="1" ht="39.9" customHeight="1" x14ac:dyDescent="0.35">
      <c r="A21" s="66" t="s">
        <v>29</v>
      </c>
      <c r="B21" s="40"/>
      <c r="C21" s="40">
        <f>C18/C20</f>
        <v>89.761904761904773</v>
      </c>
      <c r="D21" s="40">
        <f>D18/D20</f>
        <v>40.175824175824175</v>
      </c>
      <c r="E21" s="40">
        <f>E18/E20</f>
        <v>103.7948717948718</v>
      </c>
      <c r="F21" s="40">
        <f>F18/F20</f>
        <v>29.676470588235293</v>
      </c>
      <c r="G21" s="40">
        <f>G18/G20</f>
        <v>199.16666666666666</v>
      </c>
      <c r="H21" s="40"/>
      <c r="I21" s="40">
        <f>I18/I20</f>
        <v>65.887850467289709</v>
      </c>
      <c r="J21" s="40">
        <f>J18/J20</f>
        <v>305.05019305019306</v>
      </c>
      <c r="K21" s="40">
        <f>K18/K20</f>
        <v>100.97312588401698</v>
      </c>
      <c r="L21" s="40">
        <f>L18/L20</f>
        <v>138.58385093167701</v>
      </c>
      <c r="M21" s="64">
        <f>M18/M20</f>
        <v>40.347694633408928</v>
      </c>
      <c r="N21" s="40">
        <f>N18/N20</f>
        <v>53.008695652173913</v>
      </c>
      <c r="O21" s="40">
        <f>O18/O20</f>
        <v>146.23129251700681</v>
      </c>
      <c r="P21" s="40">
        <f>P18/P20</f>
        <v>1749.2857142857144</v>
      </c>
      <c r="Q21" s="40">
        <f>Q18/Q20</f>
        <v>295.41811846689899</v>
      </c>
      <c r="R21" s="40">
        <f>R18/R20</f>
        <v>60.892966360856271</v>
      </c>
      <c r="S21" s="40">
        <f>S18/S20</f>
        <v>122.53592561284867</v>
      </c>
      <c r="T21" s="40">
        <f>T18/T20</f>
        <v>182.07692307692307</v>
      </c>
      <c r="U21" s="40">
        <f>U18/U20</f>
        <v>822.96571428571428</v>
      </c>
      <c r="V21" s="40">
        <f>V18/V20</f>
        <v>873.59999999999991</v>
      </c>
      <c r="W21" s="40">
        <f>W18/W20</f>
        <v>613.95833333333337</v>
      </c>
      <c r="X21" s="40">
        <f>X18/X20</f>
        <v>151.1872340425532</v>
      </c>
      <c r="Y21" s="40">
        <f>Y18/Y20</f>
        <v>555.42857142857144</v>
      </c>
      <c r="Z21" s="40">
        <f>Z18/Z20</f>
        <v>3373.3333333333335</v>
      </c>
      <c r="AA21" s="40">
        <f>AA18/AA20</f>
        <v>255.88850174216029</v>
      </c>
      <c r="AB21" s="40">
        <f>AB18/AB20</f>
        <v>463.1142857142857</v>
      </c>
      <c r="AC21" s="40">
        <f>AC18/AC20</f>
        <v>172.41233766233765</v>
      </c>
      <c r="AD21" s="40">
        <f>AD18/AD20</f>
        <v>125.06086956521739</v>
      </c>
      <c r="AE21" s="40">
        <f>AE18/AE20</f>
        <v>219.57142857142856</v>
      </c>
      <c r="AF21" s="40">
        <f>AF18/AF20</f>
        <v>409.46543778801845</v>
      </c>
      <c r="AG21" s="40">
        <f>AG18/AG20</f>
        <v>351.65250965250971</v>
      </c>
      <c r="AH21" s="40">
        <f>AH18/AH20</f>
        <v>154.4835164835165</v>
      </c>
      <c r="AI21" s="40">
        <f>AI18/AI20</f>
        <v>1716.1224489795918</v>
      </c>
      <c r="AJ21" s="40">
        <f>AJ18/AJ20</f>
        <v>253.71279761904759</v>
      </c>
    </row>
    <row r="22" spans="1:76" s="58" customFormat="1" ht="39.9" customHeight="1" thickBot="1" x14ac:dyDescent="0.4">
      <c r="A22" s="62" t="s">
        <v>28</v>
      </c>
      <c r="B22" s="59"/>
      <c r="C22" s="59">
        <f>C18/MAX(C20)</f>
        <v>89.761904761904773</v>
      </c>
      <c r="D22" s="59">
        <f>D18/MAX(C20:D20)</f>
        <v>40.175824175824175</v>
      </c>
      <c r="E22" s="59">
        <f>E18/MAX(C20:E20)</f>
        <v>44.483516483516482</v>
      </c>
      <c r="F22" s="59">
        <f>F18/MAX(C20:F20)</f>
        <v>29.676470588235293</v>
      </c>
      <c r="G22" s="59">
        <f>G18/MAX(C20:G20)</f>
        <v>35.147058823529413</v>
      </c>
      <c r="H22" s="59">
        <f>H18/MAX(C20:H20)</f>
        <v>43.029411764705884</v>
      </c>
      <c r="I22" s="59">
        <f>I18/MAX(C20:I20)</f>
        <v>48.382352941176471</v>
      </c>
      <c r="J22" s="59">
        <f>J18/MAX(C20:J20)</f>
        <v>72.617647058823536</v>
      </c>
      <c r="K22" s="59">
        <f>K18/MAX(C20:K20)</f>
        <v>77.764705882352942</v>
      </c>
      <c r="L22" s="59">
        <f>L18/MAX(C20:L20)</f>
        <v>82.029411764705884</v>
      </c>
      <c r="M22" s="60">
        <f>M18/MAX(C20:M20)</f>
        <v>40.347694633408928</v>
      </c>
      <c r="N22" s="59">
        <f>N18/MAX(C20:N20)</f>
        <v>40.317460317460323</v>
      </c>
      <c r="O22" s="59">
        <f>O18/MAX(C20:O20)</f>
        <v>40.619803476946338</v>
      </c>
      <c r="P22" s="59">
        <f>P18/MAX(D20:P20)</f>
        <v>41.798941798941804</v>
      </c>
      <c r="Q22" s="59">
        <f>Q18/MAX(E20:Q20)</f>
        <v>41.345427059712776</v>
      </c>
      <c r="R22" s="59">
        <f>R18/MAX(C20:R20)</f>
        <v>37.626606198034771</v>
      </c>
      <c r="S22" s="59">
        <f>S18/MAX(D20:S20)</f>
        <v>36.523053665910815</v>
      </c>
      <c r="T22" s="59">
        <f>T18/MAX(E20:T20)</f>
        <v>35.782312925170075</v>
      </c>
      <c r="U22" s="59">
        <f>U18/MAX(C20:U20)</f>
        <v>36.900982615268333</v>
      </c>
      <c r="V22" s="59">
        <f>V18/MAX(C20:V20)</f>
        <v>38.518518518518526</v>
      </c>
      <c r="W22" s="59">
        <f>W18/MAX(D20:W20)</f>
        <v>44.550264550264558</v>
      </c>
      <c r="X22" s="59">
        <f>X18/MAX(C20:X20)</f>
        <v>41.315192743764179</v>
      </c>
      <c r="Y22" s="59">
        <f>Y18/MAX(D20:Y20)</f>
        <v>48.979591836734699</v>
      </c>
      <c r="Z22" s="59">
        <f>Z18/MAX(E20:Z20)</f>
        <v>57.369614512471664</v>
      </c>
      <c r="AA22" s="59">
        <f>AA18/MAX(F20:AA20)</f>
        <v>55.510204081632658</v>
      </c>
      <c r="AB22" s="59">
        <f>AB18/MAX(G20:AB20)</f>
        <v>54.452003023431601</v>
      </c>
      <c r="AC22" s="59">
        <f>AC18/MAX(C20:AC20)</f>
        <v>51.791383219954653</v>
      </c>
      <c r="AD22" s="59">
        <f>AD18/MAX(D20:AD20)</f>
        <v>48.314436885865462</v>
      </c>
      <c r="AE22" s="59">
        <f>AE18/MAX(E20:AE20)</f>
        <v>46.470143613000765</v>
      </c>
      <c r="AF22" s="59">
        <f>AF18/MAX(F20:AF20)</f>
        <v>45.532879818594111</v>
      </c>
      <c r="AG22" s="59">
        <f>AG18/MAX(G20:AG20)</f>
        <v>44.414210128495846</v>
      </c>
      <c r="AH22" s="59">
        <f>AH18/MAX(H20:AH20)</f>
        <v>41.859410430839006</v>
      </c>
      <c r="AI22" s="59">
        <f>AI18/MAX(I20:AI20)</f>
        <v>42.373393801965236</v>
      </c>
      <c r="AJ22" s="59">
        <f>AJ18/MAX(J20:AJ20)</f>
        <v>42.252456538170833</v>
      </c>
    </row>
    <row r="23" spans="1:76" s="54" customFormat="1" ht="39.9" hidden="1" customHeight="1" thickBot="1" x14ac:dyDescent="0.4">
      <c r="A23" s="57" t="s">
        <v>27</v>
      </c>
      <c r="B23" s="55"/>
      <c r="C23" s="55">
        <f>C12/C6</f>
        <v>0.46153846153846156</v>
      </c>
      <c r="D23" s="55">
        <f>D12/D6</f>
        <v>0.95789473684210524</v>
      </c>
      <c r="E23" s="55">
        <f>E12/E6</f>
        <v>0.28467153284671531</v>
      </c>
      <c r="F23" s="55">
        <f>F12/F6</f>
        <v>1.0179640718562875</v>
      </c>
      <c r="G23" s="55">
        <f>G12/G6</f>
        <v>0.11428571428571428</v>
      </c>
      <c r="H23" s="55">
        <f>H12/H6</f>
        <v>0</v>
      </c>
      <c r="I23" s="55">
        <f>I12/I6</f>
        <v>0.37024221453287198</v>
      </c>
      <c r="J23" s="55">
        <f>J12/J6</f>
        <v>4.2973286875725901E-2</v>
      </c>
      <c r="K23" s="55">
        <f>K12/K6</f>
        <v>0.36594202898550726</v>
      </c>
      <c r="L23" s="55">
        <f>L12/L6</f>
        <v>0.3881856540084388</v>
      </c>
      <c r="M23" s="56">
        <f>M12/M6</f>
        <v>2.7391304347826089</v>
      </c>
      <c r="N23" s="55">
        <f>N12/N6</f>
        <v>2.1296296296296298</v>
      </c>
      <c r="O23" s="55">
        <f>O12/O6</f>
        <v>0.84</v>
      </c>
      <c r="P23" s="55">
        <f>P12/P6</f>
        <v>0.15217391304347827</v>
      </c>
      <c r="Q23" s="55">
        <f>Q12/Q6</f>
        <v>1.5769230769230769</v>
      </c>
      <c r="R23" s="55">
        <f>R12/R6</f>
        <v>4.0370370370370372</v>
      </c>
      <c r="S23" s="55">
        <f>S12/S6</f>
        <v>1.7604166666666667</v>
      </c>
      <c r="T23" s="55">
        <f>T12/T6</f>
        <v>1.7205882352941178</v>
      </c>
      <c r="U23" s="55">
        <f>U12/U6</f>
        <v>0.25252525252525254</v>
      </c>
      <c r="V23" s="55">
        <f>V12/V6</f>
        <v>0.18939393939393939</v>
      </c>
      <c r="W23" s="55">
        <f>W12/W6</f>
        <v>0.10738255033557047</v>
      </c>
      <c r="X23" s="55">
        <f>X12/X6</f>
        <v>11.19047619047619</v>
      </c>
      <c r="Y23" s="55">
        <f>Y12/Y6</f>
        <v>0.12131715771230503</v>
      </c>
      <c r="Z23" s="55">
        <f>Z12/Z6</f>
        <v>1.5957446808510637E-2</v>
      </c>
      <c r="AA23" s="55">
        <v>0</v>
      </c>
      <c r="AB23" s="55">
        <v>0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0</v>
      </c>
      <c r="AI23" s="55">
        <v>0</v>
      </c>
      <c r="AJ23" s="55">
        <v>0</v>
      </c>
    </row>
    <row r="24" spans="1:76" s="48" customFormat="1" ht="39.9" customHeight="1" x14ac:dyDescent="0.35">
      <c r="A24" s="53" t="s">
        <v>26</v>
      </c>
      <c r="B24" s="24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2"/>
      <c r="Q24" s="52"/>
      <c r="R24" s="52"/>
      <c r="S24" s="52"/>
      <c r="T24" s="52"/>
      <c r="U24" s="51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49"/>
    </row>
    <row r="25" spans="1:76" s="63" customFormat="1" ht="39.9" customHeight="1" x14ac:dyDescent="0.35">
      <c r="A25" s="38" t="s">
        <v>25</v>
      </c>
      <c r="B25" s="65"/>
      <c r="C25" s="40">
        <f>B30</f>
        <v>177</v>
      </c>
      <c r="D25" s="40">
        <f>C30</f>
        <v>117</v>
      </c>
      <c r="E25" s="40">
        <f>D30</f>
        <v>163</v>
      </c>
      <c r="F25" s="40">
        <f>E30</f>
        <v>169</v>
      </c>
      <c r="G25" s="40">
        <f>F30</f>
        <v>207</v>
      </c>
      <c r="H25" s="40">
        <f>G30</f>
        <v>177</v>
      </c>
      <c r="I25" s="40">
        <f>H30</f>
        <v>114</v>
      </c>
      <c r="J25" s="40">
        <f>I30</f>
        <v>169</v>
      </c>
      <c r="K25" s="40">
        <f>J30</f>
        <v>155</v>
      </c>
      <c r="L25" s="40">
        <f>K30</f>
        <v>176</v>
      </c>
      <c r="M25" s="64">
        <f>L30</f>
        <v>153</v>
      </c>
      <c r="N25" s="40">
        <f>L30</f>
        <v>153</v>
      </c>
      <c r="O25" s="40">
        <f>N30</f>
        <v>142</v>
      </c>
      <c r="P25" s="40">
        <f>O30</f>
        <v>160</v>
      </c>
      <c r="Q25" s="40">
        <f>P30</f>
        <v>112</v>
      </c>
      <c r="R25" s="40">
        <f>Q30</f>
        <v>154</v>
      </c>
      <c r="S25" s="40">
        <f>R30</f>
        <v>229</v>
      </c>
      <c r="T25" s="40">
        <f>S30</f>
        <v>208</v>
      </c>
      <c r="U25" s="40">
        <f>T30</f>
        <v>244</v>
      </c>
      <c r="V25" s="40">
        <f>U30</f>
        <v>222</v>
      </c>
      <c r="W25" s="40">
        <f>V30</f>
        <v>171</v>
      </c>
      <c r="X25" s="40">
        <f>W30</f>
        <v>210</v>
      </c>
      <c r="Y25" s="40">
        <f>X30</f>
        <v>171</v>
      </c>
      <c r="Z25" s="40">
        <f>Y30</f>
        <v>165</v>
      </c>
      <c r="AA25" s="40">
        <f>Z30</f>
        <v>162</v>
      </c>
      <c r="AB25" s="40">
        <f>AA30</f>
        <v>168</v>
      </c>
      <c r="AC25" s="40">
        <f>AB30</f>
        <v>162</v>
      </c>
      <c r="AD25" s="40">
        <f>AC30</f>
        <v>186</v>
      </c>
      <c r="AE25" s="40">
        <f>AD30</f>
        <v>184</v>
      </c>
      <c r="AF25" s="40">
        <f>AE30</f>
        <v>228</v>
      </c>
      <c r="AG25" s="40">
        <f>AF30</f>
        <v>148</v>
      </c>
      <c r="AH25" s="40">
        <f>AG30</f>
        <v>134</v>
      </c>
      <c r="AI25" s="40">
        <f>AH30</f>
        <v>166</v>
      </c>
      <c r="AJ25" s="40">
        <f>AI30</f>
        <v>143</v>
      </c>
    </row>
    <row r="26" spans="1:76" s="63" customFormat="1" ht="39.9" customHeight="1" x14ac:dyDescent="0.35">
      <c r="A26" s="38" t="s">
        <v>24</v>
      </c>
      <c r="B26" s="65"/>
      <c r="C26" s="40">
        <f>C16-B16</f>
        <v>0</v>
      </c>
      <c r="D26" s="40">
        <f>D16-C16</f>
        <v>60</v>
      </c>
      <c r="E26" s="40">
        <f>E16-D16</f>
        <v>33</v>
      </c>
      <c r="F26" s="40">
        <f>F16-E16</f>
        <v>90</v>
      </c>
      <c r="G26" s="40">
        <f>G16-F16</f>
        <v>1</v>
      </c>
      <c r="H26" s="40">
        <f>H16-G16</f>
        <v>0</v>
      </c>
      <c r="I26" s="40">
        <f>I16-H16</f>
        <v>78</v>
      </c>
      <c r="J26" s="40">
        <f>J16-I16</f>
        <v>0</v>
      </c>
      <c r="K26" s="40">
        <f>K16-J16</f>
        <v>65</v>
      </c>
      <c r="L26" s="40">
        <f>L16-K16</f>
        <v>15</v>
      </c>
      <c r="M26" s="64">
        <f>M16-L16</f>
        <v>70</v>
      </c>
      <c r="N26" s="40">
        <f>N16-L16</f>
        <v>78</v>
      </c>
      <c r="O26" s="40">
        <f>O16-N16</f>
        <v>40</v>
      </c>
      <c r="P26" s="40">
        <f>P16-O16</f>
        <v>8</v>
      </c>
      <c r="Q26" s="40">
        <f>Q16-P16</f>
        <v>82</v>
      </c>
      <c r="R26" s="40">
        <f>R16-Q16</f>
        <v>96</v>
      </c>
      <c r="S26" s="40">
        <f>S16-R16</f>
        <v>59</v>
      </c>
      <c r="T26" s="40">
        <f>T16-S16</f>
        <v>63</v>
      </c>
      <c r="U26" s="40">
        <f>U16-T16</f>
        <v>23</v>
      </c>
      <c r="V26" s="40">
        <f>V16-U16</f>
        <v>18</v>
      </c>
      <c r="W26" s="40">
        <f>W16-V16</f>
        <v>42</v>
      </c>
      <c r="X26" s="40">
        <f>X16-W16</f>
        <v>80</v>
      </c>
      <c r="Y26" s="40">
        <f>Y16-X16</f>
        <v>39</v>
      </c>
      <c r="Z26" s="40">
        <f>Z16-Y16</f>
        <v>3</v>
      </c>
      <c r="AA26" s="40">
        <f>AA16-Z16</f>
        <v>81</v>
      </c>
      <c r="AB26" s="40">
        <f>AB16-AA16</f>
        <v>49</v>
      </c>
      <c r="AC26" s="40">
        <f>AC16-AB16</f>
        <v>73</v>
      </c>
      <c r="AD26" s="40">
        <f>AD16-AC16</f>
        <v>42</v>
      </c>
      <c r="AE26" s="40">
        <f>AE16-AD16</f>
        <v>100</v>
      </c>
      <c r="AF26" s="40">
        <f>AF16-AE16</f>
        <v>34</v>
      </c>
      <c r="AG26" s="40">
        <f>AG16-AF16</f>
        <v>27</v>
      </c>
      <c r="AH26" s="40">
        <f>AH16-AG16</f>
        <v>73</v>
      </c>
      <c r="AI26" s="40">
        <f>AI16-AH16</f>
        <v>2</v>
      </c>
      <c r="AJ26" s="40">
        <f>AJ16-AI16</f>
        <v>57</v>
      </c>
    </row>
    <row r="27" spans="1:76" s="63" customFormat="1" ht="39.9" customHeight="1" x14ac:dyDescent="0.35">
      <c r="A27" s="38" t="s">
        <v>23</v>
      </c>
      <c r="B27" s="65"/>
      <c r="C27" s="40">
        <f>C25+C26</f>
        <v>177</v>
      </c>
      <c r="D27" s="40">
        <f>D25+D26</f>
        <v>177</v>
      </c>
      <c r="E27" s="40">
        <f>E25+E26</f>
        <v>196</v>
      </c>
      <c r="F27" s="40">
        <f>F25+F26</f>
        <v>259</v>
      </c>
      <c r="G27" s="40">
        <f>G25+G26</f>
        <v>208</v>
      </c>
      <c r="H27" s="40">
        <f>H25+H26</f>
        <v>177</v>
      </c>
      <c r="I27" s="40">
        <f>I25+I26</f>
        <v>192</v>
      </c>
      <c r="J27" s="40">
        <f>J25+J26</f>
        <v>169</v>
      </c>
      <c r="K27" s="40">
        <f>K25+K26</f>
        <v>220</v>
      </c>
      <c r="L27" s="40">
        <f>L25+L26</f>
        <v>191</v>
      </c>
      <c r="M27" s="64">
        <f>M25+M26</f>
        <v>223</v>
      </c>
      <c r="N27" s="40">
        <f>N25+N26</f>
        <v>231</v>
      </c>
      <c r="O27" s="40">
        <f>O25+O26</f>
        <v>182</v>
      </c>
      <c r="P27" s="40">
        <f>P25+P26</f>
        <v>168</v>
      </c>
      <c r="Q27" s="40">
        <f>Q25+Q26</f>
        <v>194</v>
      </c>
      <c r="R27" s="40">
        <f>R25+R26</f>
        <v>250</v>
      </c>
      <c r="S27" s="40">
        <f>S25+S26</f>
        <v>288</v>
      </c>
      <c r="T27" s="40">
        <f>T25+T26</f>
        <v>271</v>
      </c>
      <c r="U27" s="40">
        <f>U25+U26</f>
        <v>267</v>
      </c>
      <c r="V27" s="40">
        <f>V25+V26</f>
        <v>240</v>
      </c>
      <c r="W27" s="40">
        <f>W25+W26</f>
        <v>213</v>
      </c>
      <c r="X27" s="40">
        <f>X25+X26</f>
        <v>290</v>
      </c>
      <c r="Y27" s="40">
        <f>Y25+Y26</f>
        <v>210</v>
      </c>
      <c r="Z27" s="40">
        <f>Z25+Z26</f>
        <v>168</v>
      </c>
      <c r="AA27" s="40">
        <f>AA25+AA26</f>
        <v>243</v>
      </c>
      <c r="AB27" s="40">
        <f>AB25+AB26</f>
        <v>217</v>
      </c>
      <c r="AC27" s="40">
        <f>AC25+AC26</f>
        <v>235</v>
      </c>
      <c r="AD27" s="40">
        <f>AD25+AD26</f>
        <v>228</v>
      </c>
      <c r="AE27" s="40">
        <f>AE25+AE26</f>
        <v>284</v>
      </c>
      <c r="AF27" s="40">
        <f>AF25+AF26</f>
        <v>262</v>
      </c>
      <c r="AG27" s="40">
        <f>AG25+AG26</f>
        <v>175</v>
      </c>
      <c r="AH27" s="40">
        <f>AH25+AH26</f>
        <v>207</v>
      </c>
      <c r="AI27" s="40">
        <f>AI25+AI26</f>
        <v>168</v>
      </c>
      <c r="AJ27" s="40">
        <f>AJ25+AJ26</f>
        <v>200</v>
      </c>
    </row>
    <row r="28" spans="1:76" s="73" customFormat="1" ht="39.9" customHeight="1" x14ac:dyDescent="0.35">
      <c r="A28" s="76" t="s">
        <v>22</v>
      </c>
      <c r="B28" s="75"/>
      <c r="C28" s="74">
        <f>C29-B29</f>
        <v>60</v>
      </c>
      <c r="D28" s="74">
        <f>D29-C29</f>
        <v>14</v>
      </c>
      <c r="E28" s="74">
        <f>E29-D29</f>
        <v>27</v>
      </c>
      <c r="F28" s="74">
        <f>F29-E29</f>
        <v>52</v>
      </c>
      <c r="G28" s="74">
        <f>G29-F29</f>
        <v>31</v>
      </c>
      <c r="H28" s="74">
        <f>H29-G29</f>
        <v>63</v>
      </c>
      <c r="I28" s="74">
        <f>I29-H29</f>
        <v>23</v>
      </c>
      <c r="J28" s="74">
        <f>J29-I29</f>
        <v>14</v>
      </c>
      <c r="K28" s="74">
        <f>K29-J29</f>
        <v>44</v>
      </c>
      <c r="L28" s="74">
        <f>L29-K29</f>
        <v>38</v>
      </c>
      <c r="M28" s="74">
        <f>M29-L29</f>
        <v>85</v>
      </c>
      <c r="N28" s="74">
        <f>N29-L29</f>
        <v>89</v>
      </c>
      <c r="O28" s="74">
        <f>O29-N29</f>
        <v>22</v>
      </c>
      <c r="P28" s="74">
        <f>P29-O29</f>
        <v>56</v>
      </c>
      <c r="Q28" s="74">
        <f>Q29-P29</f>
        <v>40</v>
      </c>
      <c r="R28" s="74">
        <f>R29-Q29</f>
        <v>21</v>
      </c>
      <c r="S28" s="74">
        <f>S29-R29</f>
        <v>80</v>
      </c>
      <c r="T28" s="74">
        <f>T29-S29</f>
        <v>27</v>
      </c>
      <c r="U28" s="74">
        <f>U29-T29</f>
        <v>45</v>
      </c>
      <c r="V28" s="74">
        <f>V29-U29</f>
        <v>69</v>
      </c>
      <c r="W28" s="74">
        <f>W29-V29</f>
        <v>3</v>
      </c>
      <c r="X28" s="74">
        <f>X29-W29</f>
        <v>119</v>
      </c>
      <c r="Y28" s="74">
        <f>Y29-X29</f>
        <v>45</v>
      </c>
      <c r="Z28" s="74">
        <f>Z29-Y29</f>
        <v>6</v>
      </c>
      <c r="AA28" s="74">
        <f>AA29-Z29</f>
        <v>75</v>
      </c>
      <c r="AB28" s="74">
        <f>AB29-AA29</f>
        <v>55</v>
      </c>
      <c r="AC28" s="74">
        <f>AC29-AB29</f>
        <v>49</v>
      </c>
      <c r="AD28" s="74">
        <f>AD29-AC29</f>
        <v>44</v>
      </c>
      <c r="AE28" s="74">
        <f>AE29-AD29</f>
        <v>56</v>
      </c>
      <c r="AF28" s="74">
        <f>AF29-AE29</f>
        <v>114</v>
      </c>
      <c r="AG28" s="74">
        <f>AG29-AF29</f>
        <v>41</v>
      </c>
      <c r="AH28" s="74">
        <f>AH29-AG29</f>
        <v>41</v>
      </c>
      <c r="AI28" s="74">
        <f>AI29-AH29</f>
        <v>25</v>
      </c>
      <c r="AJ28" s="74">
        <f>AJ29-AI29</f>
        <v>62</v>
      </c>
    </row>
    <row r="29" spans="1:76" s="73" customFormat="1" ht="39.9" customHeight="1" x14ac:dyDescent="0.35">
      <c r="A29" s="76" t="s">
        <v>21</v>
      </c>
      <c r="B29" s="75">
        <v>354</v>
      </c>
      <c r="C29" s="74">
        <v>414</v>
      </c>
      <c r="D29" s="74">
        <v>428</v>
      </c>
      <c r="E29" s="74">
        <v>455</v>
      </c>
      <c r="F29" s="74">
        <v>507</v>
      </c>
      <c r="G29" s="74">
        <v>538</v>
      </c>
      <c r="H29" s="74">
        <v>601</v>
      </c>
      <c r="I29" s="74">
        <v>624</v>
      </c>
      <c r="J29" s="74">
        <v>638</v>
      </c>
      <c r="K29" s="74">
        <v>682</v>
      </c>
      <c r="L29" s="74">
        <v>720</v>
      </c>
      <c r="M29" s="64">
        <v>805</v>
      </c>
      <c r="N29" s="74">
        <v>809</v>
      </c>
      <c r="O29" s="74">
        <v>831</v>
      </c>
      <c r="P29" s="74">
        <v>887</v>
      </c>
      <c r="Q29" s="74">
        <v>927</v>
      </c>
      <c r="R29" s="74">
        <v>948</v>
      </c>
      <c r="S29" s="74">
        <v>1028</v>
      </c>
      <c r="T29" s="74">
        <v>1055</v>
      </c>
      <c r="U29" s="74">
        <v>1100</v>
      </c>
      <c r="V29" s="74">
        <v>1169</v>
      </c>
      <c r="W29" s="74">
        <v>1172</v>
      </c>
      <c r="X29" s="74">
        <v>1291</v>
      </c>
      <c r="Y29" s="74">
        <v>1336</v>
      </c>
      <c r="Z29" s="74">
        <v>1342</v>
      </c>
      <c r="AA29" s="74">
        <v>1417</v>
      </c>
      <c r="AB29" s="74">
        <v>1472</v>
      </c>
      <c r="AC29" s="74">
        <v>1521</v>
      </c>
      <c r="AD29" s="74">
        <v>1565</v>
      </c>
      <c r="AE29" s="74">
        <v>1621</v>
      </c>
      <c r="AF29" s="74">
        <v>1735</v>
      </c>
      <c r="AG29" s="74">
        <v>1776</v>
      </c>
      <c r="AH29" s="74">
        <v>1817</v>
      </c>
      <c r="AI29" s="74">
        <v>1842</v>
      </c>
      <c r="AJ29" s="74">
        <v>1904</v>
      </c>
    </row>
    <row r="30" spans="1:76" s="63" customFormat="1" ht="39.9" customHeight="1" x14ac:dyDescent="0.35">
      <c r="A30" s="38" t="s">
        <v>20</v>
      </c>
      <c r="B30" s="65">
        <f>B16-B29</f>
        <v>177</v>
      </c>
      <c r="C30" s="40">
        <f>C27-C28</f>
        <v>117</v>
      </c>
      <c r="D30" s="40">
        <f>D27-D28</f>
        <v>163</v>
      </c>
      <c r="E30" s="40">
        <f>E27-E28</f>
        <v>169</v>
      </c>
      <c r="F30" s="40">
        <f>F27-F28</f>
        <v>207</v>
      </c>
      <c r="G30" s="40">
        <f>G27-G28</f>
        <v>177</v>
      </c>
      <c r="H30" s="40">
        <f>H27-H28</f>
        <v>114</v>
      </c>
      <c r="I30" s="40">
        <f>I27-I28</f>
        <v>169</v>
      </c>
      <c r="J30" s="40">
        <f>I30+J26-J28</f>
        <v>155</v>
      </c>
      <c r="K30" s="40">
        <f>J30+K26-K28</f>
        <v>176</v>
      </c>
      <c r="L30" s="40">
        <f>K30+L26-L28</f>
        <v>153</v>
      </c>
      <c r="M30" s="64">
        <f>L30+M26-M28</f>
        <v>138</v>
      </c>
      <c r="N30" s="40">
        <f>L30+N26-N28</f>
        <v>142</v>
      </c>
      <c r="O30" s="40">
        <f>N30+O26-O28</f>
        <v>160</v>
      </c>
      <c r="P30" s="40">
        <f>O30+P26-P28</f>
        <v>112</v>
      </c>
      <c r="Q30" s="40">
        <f>P30+Q26-Q28</f>
        <v>154</v>
      </c>
      <c r="R30" s="40">
        <f>Q30+R26-R28</f>
        <v>229</v>
      </c>
      <c r="S30" s="40">
        <f>R30+S26-S28</f>
        <v>208</v>
      </c>
      <c r="T30" s="40">
        <f>S30+T26-T28</f>
        <v>244</v>
      </c>
      <c r="U30" s="40">
        <f>T30+U26-U28</f>
        <v>222</v>
      </c>
      <c r="V30" s="40">
        <f>U30+V26-V28</f>
        <v>171</v>
      </c>
      <c r="W30" s="40">
        <f>V30+W26-W28</f>
        <v>210</v>
      </c>
      <c r="X30" s="40">
        <f>W30+X26-X28</f>
        <v>171</v>
      </c>
      <c r="Y30" s="40">
        <f>X30+Y26-Y28</f>
        <v>165</v>
      </c>
      <c r="Z30" s="40">
        <f>Y30+Z26-Z28</f>
        <v>162</v>
      </c>
      <c r="AA30" s="40">
        <f>Z30+AA26-AA28</f>
        <v>168</v>
      </c>
      <c r="AB30" s="40">
        <f>AA30+AB26-AB28</f>
        <v>162</v>
      </c>
      <c r="AC30" s="40">
        <f>AB30+AC26-AC28</f>
        <v>186</v>
      </c>
      <c r="AD30" s="40">
        <f>AC30+AD26-AD28</f>
        <v>184</v>
      </c>
      <c r="AE30" s="40">
        <f>AD30+AE26-AE28</f>
        <v>228</v>
      </c>
      <c r="AF30" s="40">
        <f>AE30+AF26-AF28</f>
        <v>148</v>
      </c>
      <c r="AG30" s="40">
        <f>AF30+AG26-AG28</f>
        <v>134</v>
      </c>
      <c r="AH30" s="40">
        <f>AG30+AH26-AH28</f>
        <v>166</v>
      </c>
      <c r="AI30" s="40">
        <f>AH30+AI26-AI28</f>
        <v>143</v>
      </c>
      <c r="AJ30" s="40">
        <f>AI30+AJ26-AJ28</f>
        <v>138</v>
      </c>
    </row>
    <row r="31" spans="1:76" s="67" customFormat="1" ht="39.9" customHeight="1" x14ac:dyDescent="0.35">
      <c r="A31" s="72" t="s">
        <v>19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0"/>
      <c r="AP31" s="68"/>
      <c r="AQ31" s="69"/>
      <c r="AR31" s="68"/>
      <c r="AS31" s="69"/>
      <c r="AT31" s="68"/>
      <c r="AU31" s="69"/>
      <c r="AV31" s="68"/>
      <c r="AW31" s="69"/>
      <c r="AX31" s="68"/>
      <c r="AY31" s="69"/>
      <c r="AZ31" s="68"/>
      <c r="BA31" s="69"/>
      <c r="BB31" s="68"/>
      <c r="BC31" s="69"/>
      <c r="BD31" s="68"/>
      <c r="BE31" s="69"/>
      <c r="BF31" s="68"/>
      <c r="BG31" s="69"/>
      <c r="BH31" s="68"/>
      <c r="BI31" s="69"/>
      <c r="BJ31" s="68"/>
      <c r="BK31" s="69"/>
      <c r="BL31" s="68"/>
      <c r="BM31" s="69"/>
      <c r="BN31" s="68"/>
      <c r="BO31" s="69"/>
      <c r="BP31" s="68"/>
      <c r="BQ31" s="69"/>
      <c r="BR31" s="68"/>
      <c r="BS31" s="69"/>
      <c r="BT31" s="68"/>
      <c r="BU31" s="69"/>
      <c r="BV31" s="68"/>
      <c r="BW31" s="69"/>
      <c r="BX31" s="68"/>
    </row>
    <row r="32" spans="1:76" s="63" customFormat="1" ht="39.9" customHeight="1" x14ac:dyDescent="0.35">
      <c r="A32" s="66" t="s">
        <v>18</v>
      </c>
      <c r="B32" s="65"/>
      <c r="C32" s="40">
        <f>C28/((C2-B2)/7)</f>
        <v>14.482758620689653</v>
      </c>
      <c r="D32" s="40">
        <f>D28/((D2-C2)/7)</f>
        <v>3.5</v>
      </c>
      <c r="E32" s="40">
        <f>E28/((E2-D2)/7)</f>
        <v>6.75</v>
      </c>
      <c r="F32" s="40">
        <f>F28/((F2-E2)/7)</f>
        <v>10.4</v>
      </c>
      <c r="G32" s="40">
        <f>G28/((G2-F2)/7)</f>
        <v>7.75</v>
      </c>
      <c r="H32" s="40">
        <f>H28/((H2-G2)/7)</f>
        <v>13.363636363636363</v>
      </c>
      <c r="I32" s="40">
        <f>I28/((I2-H2)/7)</f>
        <v>5.3666666666666671</v>
      </c>
      <c r="J32" s="40">
        <f>J28/((J2-I2)/7)</f>
        <v>3.0625</v>
      </c>
      <c r="K32" s="40">
        <f>K28/((K2-J2)/7)</f>
        <v>11.407407407407407</v>
      </c>
      <c r="L32" s="40">
        <f>L28/((L2-K2)/7)</f>
        <v>8.3125</v>
      </c>
      <c r="M32" s="64">
        <f>M28/((M2-L2)/7)</f>
        <v>29.75</v>
      </c>
      <c r="N32" s="40">
        <f>N28/((N2-L2)/7)</f>
        <v>19.46875</v>
      </c>
      <c r="O32" s="40">
        <f>O28/((O2-M2)/7)</f>
        <v>3.85</v>
      </c>
      <c r="P32" s="40">
        <f>P28/((P2-N2)/7)</f>
        <v>6.32258064516129</v>
      </c>
      <c r="Q32" s="40">
        <f>Q28/((Q2-O2)/7)</f>
        <v>4.5161290322580641</v>
      </c>
      <c r="R32" s="40">
        <f>R28/((R2-P2)/7)</f>
        <v>2.625</v>
      </c>
      <c r="S32" s="40">
        <f>S28/((S2-Q2)/7)</f>
        <v>9.3333333333333339</v>
      </c>
      <c r="T32" s="40">
        <f>T28/((T2-R2)/7)</f>
        <v>3</v>
      </c>
      <c r="U32" s="40">
        <f>U28/((U2-S2)/7)</f>
        <v>5.3389830508474576</v>
      </c>
      <c r="V32" s="40">
        <f>V28/((V2-T2)/7)</f>
        <v>8.0500000000000007</v>
      </c>
      <c r="W32" s="40">
        <f>W28/((W2-U2)/7)</f>
        <v>0.3</v>
      </c>
      <c r="X32" s="40">
        <f>X28/((X2-V2)/7)</f>
        <v>9.1538461538461533</v>
      </c>
      <c r="Y32" s="40">
        <f>Y28/((Y2-W2)/7)</f>
        <v>3.75</v>
      </c>
      <c r="Z32" s="40">
        <f>Z28/((Z2-X2)/7)</f>
        <v>0.75</v>
      </c>
      <c r="AA32" s="40">
        <f>AA28/((AA2-Y2)/7)</f>
        <v>8.75</v>
      </c>
      <c r="AB32" s="40">
        <f>AB28/((AB2-Z2)/7)</f>
        <v>6.1111111111111107</v>
      </c>
      <c r="AC32" s="40">
        <f>AC28/((AC2-AA2)/7)</f>
        <v>5.532258064516129</v>
      </c>
      <c r="AD32" s="40">
        <f>AD28/((AD2-AB2)/7)</f>
        <v>4.8888888888888893</v>
      </c>
      <c r="AE32" s="40">
        <f>AE28/((AE2-AC2)/7)</f>
        <v>6.4262295081967222</v>
      </c>
      <c r="AF32" s="40">
        <f>AF28/((AF2-AD2)/7)</f>
        <v>13.525423728813559</v>
      </c>
      <c r="AG32" s="40">
        <f>AG28/((AG2-AE2)/7)</f>
        <v>4.629032258064516</v>
      </c>
      <c r="AH32" s="40">
        <f>AH28/((AH2-AF2)/7)</f>
        <v>4.3484848484848486</v>
      </c>
      <c r="AI32" s="40">
        <f>AI28/((AI2-AG2)/7)</f>
        <v>2.916666666666667</v>
      </c>
      <c r="AJ32" s="40">
        <f>AJ28/((AJ2-AH2)/7)</f>
        <v>7.1147540983606561</v>
      </c>
    </row>
    <row r="33" spans="1:71" s="63" customFormat="1" ht="39.9" customHeight="1" x14ac:dyDescent="0.35">
      <c r="A33" s="66" t="s">
        <v>17</v>
      </c>
      <c r="B33" s="65"/>
      <c r="C33" s="40">
        <f>C30/C32</f>
        <v>8.0785714285714292</v>
      </c>
      <c r="D33" s="40">
        <f>D30/D32</f>
        <v>46.571428571428569</v>
      </c>
      <c r="E33" s="40">
        <f>E30/E32</f>
        <v>25.037037037037038</v>
      </c>
      <c r="F33" s="40">
        <f>F30/F32</f>
        <v>19.903846153846153</v>
      </c>
      <c r="G33" s="40">
        <f>G30/G32</f>
        <v>22.838709677419356</v>
      </c>
      <c r="H33" s="40">
        <f>H30/H32</f>
        <v>8.5306122448979593</v>
      </c>
      <c r="I33" s="40">
        <f>I30/I32</f>
        <v>31.490683229813662</v>
      </c>
      <c r="J33" s="40">
        <f>J30/J32</f>
        <v>50.612244897959187</v>
      </c>
      <c r="K33" s="40">
        <f>K30/K32</f>
        <v>15.428571428571431</v>
      </c>
      <c r="L33" s="40">
        <f>L30/L32</f>
        <v>18.406015037593985</v>
      </c>
      <c r="M33" s="64">
        <f>M30/M32</f>
        <v>4.6386554621848743</v>
      </c>
      <c r="N33" s="40">
        <f>N30/N32</f>
        <v>7.2937399678972712</v>
      </c>
      <c r="O33" s="40">
        <f>O30/O32</f>
        <v>41.558441558441558</v>
      </c>
      <c r="P33" s="40">
        <f>P30/P32</f>
        <v>17.714285714285715</v>
      </c>
      <c r="Q33" s="40">
        <f>Q30/Q32</f>
        <v>34.1</v>
      </c>
      <c r="R33" s="40">
        <f>R30/R32</f>
        <v>87.238095238095241</v>
      </c>
      <c r="S33" s="40">
        <f>S30/S32</f>
        <v>22.285714285714285</v>
      </c>
      <c r="T33" s="40">
        <f>T30/T32</f>
        <v>81.333333333333329</v>
      </c>
      <c r="U33" s="40">
        <f>U30/U32</f>
        <v>41.580952380952382</v>
      </c>
      <c r="V33" s="40">
        <f>V30/V32</f>
        <v>21.242236024844718</v>
      </c>
      <c r="W33" s="40">
        <f>W30/W32</f>
        <v>700</v>
      </c>
      <c r="X33" s="40">
        <f>X30/X32</f>
        <v>18.680672268907564</v>
      </c>
      <c r="Y33" s="40">
        <f>Y30/Y32</f>
        <v>44</v>
      </c>
      <c r="Z33" s="40">
        <f>Z30/Z32</f>
        <v>216</v>
      </c>
      <c r="AA33" s="40">
        <f>AA30/AA32</f>
        <v>19.2</v>
      </c>
      <c r="AB33" s="40">
        <f>AB30/AB32</f>
        <v>26.509090909090911</v>
      </c>
      <c r="AC33" s="40">
        <f>AC30/AC32</f>
        <v>33.620991253644313</v>
      </c>
      <c r="AD33" s="40">
        <f>AD30/AD32</f>
        <v>37.636363636363633</v>
      </c>
      <c r="AE33" s="40">
        <f>AE30/AE32</f>
        <v>35.479591836734691</v>
      </c>
      <c r="AF33" s="40">
        <f>AF30/AF32</f>
        <v>10.942355889724311</v>
      </c>
      <c r="AG33" s="40">
        <f>AG30/AG32</f>
        <v>28.94773519163763</v>
      </c>
      <c r="AH33" s="40">
        <f>AH30/AH32</f>
        <v>38.174216027874564</v>
      </c>
      <c r="AI33" s="40">
        <f>AI30/AI32</f>
        <v>49.028571428571425</v>
      </c>
      <c r="AJ33" s="40">
        <f>AJ30/AJ32</f>
        <v>19.396313364055299</v>
      </c>
    </row>
    <row r="34" spans="1:71" s="58" customFormat="1" ht="39.9" customHeight="1" x14ac:dyDescent="0.35">
      <c r="A34" s="62" t="s">
        <v>16</v>
      </c>
      <c r="B34" s="61"/>
      <c r="C34" s="59">
        <f>C30/MAX(C32)</f>
        <v>8.0785714285714292</v>
      </c>
      <c r="D34" s="59">
        <f>D30/MAX(C32:D32)</f>
        <v>11.254761904761907</v>
      </c>
      <c r="E34" s="59">
        <f>E30/MAX(C32:E32)</f>
        <v>11.669047619047621</v>
      </c>
      <c r="F34" s="59">
        <f>F30/MAX(C32:F32)</f>
        <v>14.292857142857144</v>
      </c>
      <c r="G34" s="59">
        <f>G30/MAX(C32:G32)</f>
        <v>12.221428571428573</v>
      </c>
      <c r="H34" s="59">
        <f>H30/MAX(C32:H32)</f>
        <v>7.8714285714285728</v>
      </c>
      <c r="I34" s="59">
        <f>I30/MAX(C32:I32)</f>
        <v>11.669047619047621</v>
      </c>
      <c r="J34" s="59">
        <f>J30/MAX(C32:J32)</f>
        <v>10.702380952380954</v>
      </c>
      <c r="K34" s="59">
        <f>K30/MAX(C32:K32)</f>
        <v>12.152380952380954</v>
      </c>
      <c r="L34" s="59">
        <f>L30/MAX(C32:L32)</f>
        <v>10.564285714285717</v>
      </c>
      <c r="M34" s="60">
        <f>M30/MAX(D32:M32)</f>
        <v>4.6386554621848743</v>
      </c>
      <c r="N34" s="59">
        <f>N30/MAX(C32:N32)</f>
        <v>4.7731092436974789</v>
      </c>
      <c r="O34" s="59">
        <f>O30/MAX(C32:O32)</f>
        <v>5.3781512605042021</v>
      </c>
      <c r="P34" s="59">
        <f>P30/MAX(C32:P32)</f>
        <v>3.7647058823529411</v>
      </c>
      <c r="Q34" s="59">
        <f>Q30/MAX(D32:Q32)</f>
        <v>5.1764705882352944</v>
      </c>
      <c r="R34" s="59">
        <f>R30/MAX(C32:R32)</f>
        <v>7.6974789915966388</v>
      </c>
      <c r="S34" s="59">
        <f>S30/MAX(D32:S32)</f>
        <v>6.9915966386554622</v>
      </c>
      <c r="T34" s="59">
        <f>T30/MAX(E32:T32)</f>
        <v>8.2016806722689068</v>
      </c>
      <c r="U34" s="59">
        <f>U30/MAX(C32:U32)</f>
        <v>7.46218487394958</v>
      </c>
      <c r="V34" s="59">
        <f>V30/MAX(D32:V32)</f>
        <v>5.7478991596638656</v>
      </c>
      <c r="W34" s="59">
        <f>W30/MAX(E32:W32)</f>
        <v>7.0588235294117645</v>
      </c>
      <c r="X34" s="59">
        <f>X30/MAX(C32:X32)</f>
        <v>5.7478991596638656</v>
      </c>
      <c r="Y34" s="59">
        <f>Y30/MAX(D32:Y32)</f>
        <v>5.5462184873949578</v>
      </c>
      <c r="Z34" s="59">
        <f>Z30/MAX(E32:Z32)</f>
        <v>5.4453781512605044</v>
      </c>
      <c r="AA34" s="59">
        <f>AA30/MAX(F32:AA32)</f>
        <v>5.6470588235294121</v>
      </c>
      <c r="AB34" s="59">
        <f>AB30/MAX(G32:AB32)</f>
        <v>5.4453781512605044</v>
      </c>
      <c r="AC34" s="59">
        <f>AC30/MAX(C32:AC32)</f>
        <v>6.2521008403361344</v>
      </c>
      <c r="AD34" s="59">
        <f>AD30/MAX(D32:AD32)</f>
        <v>6.1848739495798322</v>
      </c>
      <c r="AE34" s="59">
        <f>AE30/MAX(E32:AE32)</f>
        <v>7.6638655462184877</v>
      </c>
      <c r="AF34" s="59">
        <f>AF30/MAX(F32:AF32)</f>
        <v>4.9747899159663866</v>
      </c>
      <c r="AG34" s="59">
        <f>AG30/MAX(G32:AG32)</f>
        <v>4.5042016806722689</v>
      </c>
      <c r="AH34" s="59">
        <f>AH30/MAX(H32:AH32)</f>
        <v>5.579831932773109</v>
      </c>
      <c r="AI34" s="59">
        <f>AI30/MAX(I32:AI32)</f>
        <v>4.8067226890756301</v>
      </c>
      <c r="AJ34" s="59">
        <f>AJ30/MAX(J32:AJ32)</f>
        <v>4.6386554621848743</v>
      </c>
    </row>
    <row r="35" spans="1:71" s="54" customFormat="1" ht="39.9" customHeight="1" thickBot="1" x14ac:dyDescent="0.4">
      <c r="A35" s="57" t="s">
        <v>15</v>
      </c>
      <c r="B35" s="55"/>
      <c r="C35" s="55"/>
      <c r="D35" s="55">
        <f>D28/D26</f>
        <v>0.23333333333333334</v>
      </c>
      <c r="E35" s="55">
        <f>E28/E26</f>
        <v>0.81818181818181823</v>
      </c>
      <c r="F35" s="55">
        <f>F28/F26</f>
        <v>0.57777777777777772</v>
      </c>
      <c r="G35" s="55">
        <f>G28/G26</f>
        <v>31</v>
      </c>
      <c r="H35" s="55">
        <v>0</v>
      </c>
      <c r="I35" s="55">
        <f>I28/I26</f>
        <v>0.29487179487179488</v>
      </c>
      <c r="J35" s="55">
        <v>0</v>
      </c>
      <c r="K35" s="55">
        <f>K28/K26</f>
        <v>0.67692307692307696</v>
      </c>
      <c r="L35" s="55">
        <f>L28/L26</f>
        <v>2.5333333333333332</v>
      </c>
      <c r="M35" s="56">
        <f>M28/M26</f>
        <v>1.2142857142857142</v>
      </c>
      <c r="N35" s="55">
        <f>N28/N26</f>
        <v>1.141025641025641</v>
      </c>
      <c r="O35" s="55">
        <f>O28/O26</f>
        <v>0.55000000000000004</v>
      </c>
      <c r="P35" s="55">
        <f>P28/P26</f>
        <v>7</v>
      </c>
      <c r="Q35" s="55">
        <f>Q28/Q26</f>
        <v>0.48780487804878048</v>
      </c>
      <c r="R35" s="55">
        <f>R28/R26</f>
        <v>0.21875</v>
      </c>
      <c r="S35" s="55">
        <f>S28/S26</f>
        <v>1.3559322033898304</v>
      </c>
      <c r="T35" s="55">
        <f>T28/T26</f>
        <v>0.42857142857142855</v>
      </c>
      <c r="U35" s="55">
        <f>U28/U26</f>
        <v>1.9565217391304348</v>
      </c>
      <c r="V35" s="55">
        <f>V28/V26</f>
        <v>3.8333333333333335</v>
      </c>
      <c r="W35" s="55">
        <f>W28/W26</f>
        <v>7.1428571428571425E-2</v>
      </c>
      <c r="X35" s="55">
        <f>X28/X26</f>
        <v>1.4875</v>
      </c>
      <c r="Y35" s="55">
        <f>Y28/Y26</f>
        <v>1.1538461538461537</v>
      </c>
      <c r="Z35" s="55">
        <f>Z28/Z26</f>
        <v>2</v>
      </c>
      <c r="AA35" s="55">
        <f>AA28/AA26</f>
        <v>0.92592592592592593</v>
      </c>
      <c r="AB35" s="55">
        <f>AB28/AB26</f>
        <v>1.1224489795918366</v>
      </c>
      <c r="AC35" s="55">
        <f>AC28/AC26</f>
        <v>0.67123287671232879</v>
      </c>
      <c r="AD35" s="55">
        <f>AD28/AD26</f>
        <v>1.0476190476190477</v>
      </c>
      <c r="AE35" s="55">
        <f>AE28/AE26</f>
        <v>0.56000000000000005</v>
      </c>
      <c r="AF35" s="55">
        <f>AF28/AF26</f>
        <v>3.3529411764705883</v>
      </c>
      <c r="AG35" s="55">
        <f>AG28/AG26</f>
        <v>1.5185185185185186</v>
      </c>
      <c r="AH35" s="55">
        <f>AH28/AH26</f>
        <v>0.56164383561643838</v>
      </c>
      <c r="AI35" s="55">
        <f>AI28/AI26</f>
        <v>12.5</v>
      </c>
      <c r="AJ35" s="55">
        <f>AJ28/AJ26</f>
        <v>1.0877192982456141</v>
      </c>
    </row>
    <row r="36" spans="1:71" s="48" customFormat="1" ht="39.9" customHeight="1" x14ac:dyDescent="0.35">
      <c r="A36" s="53" t="s">
        <v>14</v>
      </c>
      <c r="B36" s="24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2"/>
      <c r="Q36" s="52"/>
      <c r="R36" s="52"/>
      <c r="S36" s="52"/>
      <c r="T36" s="52"/>
      <c r="U36" s="51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49"/>
    </row>
    <row r="37" spans="1:71" s="43" customFormat="1" ht="39.9" customHeight="1" x14ac:dyDescent="0.35">
      <c r="A37" s="47" t="s">
        <v>13</v>
      </c>
      <c r="B37" s="45">
        <f>(B14+B15+B16)/B3</f>
        <v>0.48319327731092437</v>
      </c>
      <c r="C37" s="45">
        <f>(C14+C15+C16)/C3</f>
        <v>0.48207171314741037</v>
      </c>
      <c r="D37" s="45">
        <f>(D14+D15+D16)/D3</f>
        <v>0.50647948164146872</v>
      </c>
      <c r="E37" s="45">
        <f>(E14+E15+E16)/E3</f>
        <v>0.49120160884866765</v>
      </c>
      <c r="F37" s="45">
        <f>(F14+F15+F16)/F3</f>
        <v>0.53200371057513918</v>
      </c>
      <c r="G37" s="45">
        <f>(G14+G15+G16)/G3</f>
        <v>0.49492814877430263</v>
      </c>
      <c r="H37" s="45">
        <f>(H14+H15+H16)/H3</f>
        <v>0.44457099468488992</v>
      </c>
      <c r="I37" s="45">
        <f>(I14+I15+I16)/I3</f>
        <v>0.437222032158741</v>
      </c>
      <c r="J37" s="45">
        <f>(J14+J15+J16)/J3</f>
        <v>0.34751585623678649</v>
      </c>
      <c r="K37" s="45">
        <f>(K14+K15+K16)/K3</f>
        <v>0.34876847290640395</v>
      </c>
      <c r="L37" s="45">
        <f>(L14+L15+L16)/L3</f>
        <v>0.35094251803583898</v>
      </c>
      <c r="M37" s="46">
        <f>(M14+M15+M16)/M3</f>
        <v>0.3886852954649565</v>
      </c>
      <c r="N37" s="45">
        <f>(N14+N15+N16)/N3</f>
        <v>0.39455164585698071</v>
      </c>
      <c r="O37" s="45">
        <f>(O14+O15+O16)/O3</f>
        <v>0.40684326710816776</v>
      </c>
      <c r="P37" s="45">
        <f>(P14+P15+P16)/P3</f>
        <v>0.40177412375594979</v>
      </c>
      <c r="Q37" s="45">
        <f>(Q14+Q15+Q16)/Q3</f>
        <v>0.41484809584937954</v>
      </c>
      <c r="R37" s="45">
        <f>(R14+R15+R16)/R3</f>
        <v>0.4765509989484753</v>
      </c>
      <c r="S37" s="45">
        <f>(S14+S15+S16)/S3</f>
        <v>0.50195835910121622</v>
      </c>
      <c r="T37" s="45">
        <f>(T14+T15+T16)/T3</f>
        <v>0.51880463508843255</v>
      </c>
      <c r="U37" s="45">
        <f>(U14+U15+U16)/U3</f>
        <v>0.5135512156237545</v>
      </c>
      <c r="V37" s="45">
        <f>(V14+V15+V16)/V3</f>
        <v>0.50524271844660196</v>
      </c>
      <c r="W37" s="45">
        <f>(W14+W15+W16)/W3</f>
        <v>0.47346792924781134</v>
      </c>
      <c r="X37" s="45">
        <f>(X14+X15+X16)/X3</f>
        <v>0.51352794588821649</v>
      </c>
      <c r="Y37" s="45">
        <f>(Y14+Y15+Y16)/Y3</f>
        <v>0.47699757869249393</v>
      </c>
      <c r="Z37" s="45">
        <f>(Z14+Z15+Z16)/Z3</f>
        <v>0.43852640923213493</v>
      </c>
      <c r="AA37" s="45">
        <f>(AA14+AA15+AA16)/AA3</f>
        <v>0.45672436750998668</v>
      </c>
      <c r="AB37" s="45">
        <f>(AB14+AB15+AB16)/AB3</f>
        <v>0.46708092913152832</v>
      </c>
      <c r="AC37" s="45">
        <f>(AC14+AC15+AC16)/AC3</f>
        <v>0.4931202840656902</v>
      </c>
      <c r="AD37" s="45">
        <f>(AD14+AD15+AD16)/AD3</f>
        <v>0.52714898653646991</v>
      </c>
      <c r="AE37" s="45">
        <f>(AE14+AE15+AE16)/AE3</f>
        <v>0.54519899393401394</v>
      </c>
      <c r="AF37" s="45">
        <f>(AF14+AF15+AF16)/AF3</f>
        <v>0.55437194851309368</v>
      </c>
      <c r="AG37" s="45">
        <f>(AG14+AG15+AG16)/AG3</f>
        <v>0.56532031365586621</v>
      </c>
      <c r="AH37" s="45">
        <f>(AH14+AH15+AH16)/AH3</f>
        <v>0.59032401242787391</v>
      </c>
      <c r="AI37" s="45">
        <f>(AI14+AI15+AI16)/AI3</f>
        <v>0.58821801087116199</v>
      </c>
      <c r="AJ37" s="45">
        <f>(AJ14+AJ15+AJ16)/AJ3</f>
        <v>0.59463379260333571</v>
      </c>
    </row>
    <row r="38" spans="1:71" s="44" customFormat="1" ht="39.9" customHeight="1" x14ac:dyDescent="0.35">
      <c r="A38" s="47" t="s">
        <v>12</v>
      </c>
      <c r="B38" s="45">
        <f>B29/B16</f>
        <v>0.66666666666666663</v>
      </c>
      <c r="C38" s="45">
        <f>C29/C16</f>
        <v>0.77966101694915257</v>
      </c>
      <c r="D38" s="45">
        <f>D29/D16</f>
        <v>0.72419627749576987</v>
      </c>
      <c r="E38" s="45">
        <f>E29/E16</f>
        <v>0.72916666666666663</v>
      </c>
      <c r="F38" s="45">
        <f>F29/F16</f>
        <v>0.71008403361344541</v>
      </c>
      <c r="G38" s="45">
        <f>G29/G16</f>
        <v>0.75244755244755246</v>
      </c>
      <c r="H38" s="45">
        <f>H29/H16</f>
        <v>0.84055944055944054</v>
      </c>
      <c r="I38" s="45">
        <f>I29/I16</f>
        <v>0.78688524590163933</v>
      </c>
      <c r="J38" s="45">
        <f>J29/J16</f>
        <v>0.8045397225725095</v>
      </c>
      <c r="K38" s="45">
        <f>K29/K16</f>
        <v>0.79487179487179482</v>
      </c>
      <c r="L38" s="45">
        <f>L29/L16</f>
        <v>0.82474226804123707</v>
      </c>
      <c r="M38" s="46">
        <f>M29/M16</f>
        <v>0.85365853658536583</v>
      </c>
      <c r="N38" s="45">
        <f>N29/N16</f>
        <v>0.85068349106204</v>
      </c>
      <c r="O38" s="45">
        <f>O29/O16</f>
        <v>0.83854692230070638</v>
      </c>
      <c r="P38" s="45">
        <f>P29/P16</f>
        <v>0.88788788788788786</v>
      </c>
      <c r="Q38" s="45">
        <f>Q29/Q16</f>
        <v>0.85753931544865869</v>
      </c>
      <c r="R38" s="45">
        <f>R29/R16</f>
        <v>0.80543755310110454</v>
      </c>
      <c r="S38" s="45">
        <f>S29/S16</f>
        <v>0.83171521035598706</v>
      </c>
      <c r="T38" s="45">
        <f>T29/T16</f>
        <v>0.81216320246343343</v>
      </c>
      <c r="U38" s="45">
        <f>U29/U16</f>
        <v>0.83207261724659609</v>
      </c>
      <c r="V38" s="45">
        <f>V29/V16</f>
        <v>0.87238805970149258</v>
      </c>
      <c r="W38" s="45">
        <f>W29/W16</f>
        <v>0.84804630969609263</v>
      </c>
      <c r="X38" s="45">
        <f>X29/X16</f>
        <v>0.88303693570451436</v>
      </c>
      <c r="Y38" s="45">
        <f>Y29/Y16</f>
        <v>0.89007328447701528</v>
      </c>
      <c r="Z38" s="45">
        <f>Z29/Z16</f>
        <v>0.89228723404255317</v>
      </c>
      <c r="AA38" s="45">
        <f>AA29/AA16</f>
        <v>0.89400630914826495</v>
      </c>
      <c r="AB38" s="45">
        <f>AB29/AB16</f>
        <v>0.90085679314565481</v>
      </c>
      <c r="AC38" s="45">
        <f>AC29/AC16</f>
        <v>0.89103690685413006</v>
      </c>
      <c r="AD38" s="45">
        <f>AD29/AD16</f>
        <v>0.89479702687249862</v>
      </c>
      <c r="AE38" s="45">
        <f>AE29/AE16</f>
        <v>0.87669010275824766</v>
      </c>
      <c r="AF38" s="45">
        <f>AF29/AF16</f>
        <v>0.92140201805629318</v>
      </c>
      <c r="AG38" s="45">
        <f>AG29/AG16</f>
        <v>0.92984293193717282</v>
      </c>
      <c r="AH38" s="45">
        <f>AH29/AH16</f>
        <v>0.91628845184064545</v>
      </c>
      <c r="AI38" s="45">
        <f>AI29/AI16</f>
        <v>0.92795969773299747</v>
      </c>
      <c r="AJ38" s="45">
        <f>AJ29/AJ16</f>
        <v>0.93241919686581787</v>
      </c>
    </row>
    <row r="39" spans="1:71" s="43" customFormat="1" ht="39.9" customHeight="1" x14ac:dyDescent="0.35">
      <c r="A39" s="47" t="s">
        <v>11</v>
      </c>
      <c r="B39" s="45">
        <f>B29/B3</f>
        <v>0.21248499399759904</v>
      </c>
      <c r="C39" s="45">
        <f>C29/C3</f>
        <v>0.23562891291974958</v>
      </c>
      <c r="D39" s="45">
        <f>D29/D3</f>
        <v>0.23110151187904968</v>
      </c>
      <c r="E39" s="45">
        <f>E29/E3</f>
        <v>0.22875816993464052</v>
      </c>
      <c r="F39" s="45">
        <f>F29/F3</f>
        <v>0.23515769944341372</v>
      </c>
      <c r="G39" s="45">
        <f>G29/G3</f>
        <v>0.22738799661876585</v>
      </c>
      <c r="H39" s="45">
        <f>H29/H3</f>
        <v>0.22817008352315871</v>
      </c>
      <c r="I39" s="45">
        <f>I29/I3</f>
        <v>0.21347930208689703</v>
      </c>
      <c r="J39" s="45">
        <f>J29/J3</f>
        <v>0.16860465116279069</v>
      </c>
      <c r="K39" s="45">
        <f>K29/K3</f>
        <v>0.16798029556650246</v>
      </c>
      <c r="L39" s="45">
        <f>L29/L3</f>
        <v>0.16755876192692576</v>
      </c>
      <c r="M39" s="46">
        <f>M29/M3</f>
        <v>0.18437929454878607</v>
      </c>
      <c r="N39" s="45">
        <f>N29/N3</f>
        <v>0.18365493757094212</v>
      </c>
      <c r="O39" s="45">
        <f>O29/O3</f>
        <v>0.18344370860927153</v>
      </c>
      <c r="P39" s="45">
        <f>P29/P3</f>
        <v>0.19190826482042406</v>
      </c>
      <c r="Q39" s="45">
        <f>Q29/Q3</f>
        <v>0.19833119383825418</v>
      </c>
      <c r="R39" s="45">
        <f>R29/R3</f>
        <v>0.19936908517350158</v>
      </c>
      <c r="S39" s="45">
        <f>S29/S3</f>
        <v>0.2119150690579262</v>
      </c>
      <c r="T39" s="45">
        <f>T29/T3</f>
        <v>0.21447448668428543</v>
      </c>
      <c r="U39" s="45">
        <f>U29/U3</f>
        <v>0.21921084097249902</v>
      </c>
      <c r="V39" s="45">
        <f>V29/V3</f>
        <v>0.22699029126213593</v>
      </c>
      <c r="W39" s="45">
        <f>W29/W3</f>
        <v>0.20939789172771128</v>
      </c>
      <c r="X39" s="45">
        <f>X29/X3</f>
        <v>0.22979708081167674</v>
      </c>
      <c r="Y39" s="45">
        <f>Y29/Y3</f>
        <v>0.21565778853914447</v>
      </c>
      <c r="Z39" s="45">
        <f>Z29/Z3</f>
        <v>0.19855008137298416</v>
      </c>
      <c r="AA39" s="45">
        <f>AA29/AA3</f>
        <v>0.2096463973960645</v>
      </c>
      <c r="AB39" s="45">
        <f>AB29/AB3</f>
        <v>0.21778369581299009</v>
      </c>
      <c r="AC39" s="45">
        <f>AC29/AC3</f>
        <v>0.22503328894806923</v>
      </c>
      <c r="AD39" s="45">
        <f>AD29/AD3</f>
        <v>0.2315431276816097</v>
      </c>
      <c r="AE39" s="45">
        <f>AE29/AE3</f>
        <v>0.23982837697884302</v>
      </c>
      <c r="AF39" s="45">
        <f>AF29/AF3</f>
        <v>0.25669477733392515</v>
      </c>
      <c r="AG39" s="45">
        <f>AG29/AG3</f>
        <v>0.26276076342654237</v>
      </c>
      <c r="AH39" s="45">
        <f>AH29/AH3</f>
        <v>0.26882674951915964</v>
      </c>
      <c r="AI39" s="45">
        <f>AI29/AI3</f>
        <v>0.27060379021595415</v>
      </c>
      <c r="AJ39" s="45">
        <f>AJ29/AJ3</f>
        <v>0.27614213197969545</v>
      </c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</row>
    <row r="40" spans="1:71" s="39" customFormat="1" ht="39.9" customHeight="1" x14ac:dyDescent="0.35">
      <c r="A40" s="38" t="s">
        <v>10</v>
      </c>
      <c r="B40" s="40"/>
      <c r="C40" s="41">
        <f>(C21+C33)/52.18</f>
        <v>1.8750570369964779</v>
      </c>
      <c r="D40" s="41">
        <f>(D21+D33)/52.18</f>
        <v>1.6624617237879025</v>
      </c>
      <c r="E40" s="41">
        <f>(E21+E33)/52.18</f>
        <v>2.4689902037544811</v>
      </c>
      <c r="F40" s="41">
        <f>(F21+F33)/52.18</f>
        <v>0.95017855005905427</v>
      </c>
      <c r="G40" s="41">
        <f>(G21+G33)/52.18</f>
        <v>4.2546066758161372</v>
      </c>
      <c r="H40" s="41">
        <f>(H21+H33)/52.18</f>
        <v>0.16348432818892217</v>
      </c>
      <c r="I40" s="41">
        <f>(I21+I33)/52.18</f>
        <v>1.8662041720410765</v>
      </c>
      <c r="J40" s="41">
        <f>(J21+J33)/52.18</f>
        <v>6.8160681860512122</v>
      </c>
      <c r="K40" s="41">
        <f>(K21+K33)/52.18</f>
        <v>2.2307722750591878</v>
      </c>
      <c r="L40" s="41">
        <f>(L21+L33)/52.18</f>
        <v>3.008621425244749</v>
      </c>
      <c r="M40" s="42">
        <f>(M21+M33)/52.18</f>
        <v>0.8621377940895707</v>
      </c>
      <c r="N40" s="41">
        <f>(N21+N33)/52.18</f>
        <v>1.1556618555015559</v>
      </c>
      <c r="O40" s="41">
        <f>(O21+O33)/52.18</f>
        <v>3.5988833667199764</v>
      </c>
      <c r="P40" s="41">
        <f>(P21+P33)/52.18</f>
        <v>33.863549252587205</v>
      </c>
      <c r="Q40" s="41">
        <f>(Q21+Q33)/52.18</f>
        <v>6.3150271841107513</v>
      </c>
      <c r="R40" s="41">
        <f>(R21+R33)/52.18</f>
        <v>2.8388474817736968</v>
      </c>
      <c r="S40" s="41">
        <f>(S21+S33)/52.18</f>
        <v>2.7754242985542921</v>
      </c>
      <c r="T40" s="41">
        <f>(T21+T33)/52.18</f>
        <v>5.0481076353057954</v>
      </c>
      <c r="U40" s="41">
        <f>(U21+U33)/52.18</f>
        <v>16.568544780886672</v>
      </c>
      <c r="V40" s="41">
        <f>(V21+V33)/52.18</f>
        <v>17.149142123895068</v>
      </c>
      <c r="W40" s="41">
        <f>(W21+W33)/52.18</f>
        <v>25.181263574805165</v>
      </c>
      <c r="X40" s="41">
        <f>(X21+X33)/52.18</f>
        <v>3.255421738433514</v>
      </c>
      <c r="Y40" s="41">
        <f>(Y21+Y33)/52.18</f>
        <v>11.487707386519192</v>
      </c>
      <c r="Z40" s="41">
        <f>(Z21+Z33)/52.18</f>
        <v>68.787530343682135</v>
      </c>
      <c r="AA40" s="41">
        <f>(AA21+AA33)/52.18</f>
        <v>5.2719145600260697</v>
      </c>
      <c r="AB40" s="41">
        <f>(AB21+AB33)/52.18</f>
        <v>9.3833533273931895</v>
      </c>
      <c r="AC40" s="41">
        <f>(AC21+AC33)/52.18</f>
        <v>3.9485114778839012</v>
      </c>
      <c r="AD40" s="41">
        <f>(AD21+AD33)/52.18</f>
        <v>3.1179998697121696</v>
      </c>
      <c r="AE40" s="41">
        <f>(AE21+AE33)/52.18</f>
        <v>4.8879076352656812</v>
      </c>
      <c r="AF40" s="41">
        <f>(AF21+AF33)/52.18</f>
        <v>8.0568760766144649</v>
      </c>
      <c r="AG40" s="41">
        <f>(AG21+AG33)/52.18</f>
        <v>7.2939870610223707</v>
      </c>
      <c r="AH40" s="41">
        <f>(AH21+AH33)/52.18</f>
        <v>3.6921757859599666</v>
      </c>
      <c r="AI40" s="41">
        <f>(AI21+AI33)/52.18</f>
        <v>33.828114611118501</v>
      </c>
      <c r="AJ40" s="41">
        <f>(AJ21+AJ33)/52.18</f>
        <v>5.2339806627654824</v>
      </c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</row>
    <row r="41" spans="1:71" s="28" customFormat="1" ht="39.9" customHeight="1" x14ac:dyDescent="0.35">
      <c r="A41" s="38" t="s">
        <v>9</v>
      </c>
      <c r="B41" s="32"/>
      <c r="C41" s="36">
        <f>(C34+C22)/52.18</f>
        <v>1.8750570369964779</v>
      </c>
      <c r="D41" s="36">
        <f>(D34+D22)/52.18</f>
        <v>0.98563790878854129</v>
      </c>
      <c r="E41" s="36">
        <f>(E34+E22)/52.18</f>
        <v>1.0761319299073226</v>
      </c>
      <c r="F41" s="36">
        <f>(F34+F22)/52.18</f>
        <v>0.84264713934634794</v>
      </c>
      <c r="G41" s="36">
        <f>(G34+G22)/52.18</f>
        <v>0.90779009955841294</v>
      </c>
      <c r="H41" s="36">
        <f>(H34+H22)/52.18</f>
        <v>0.97548563311871328</v>
      </c>
      <c r="I41" s="36">
        <f>(I34+I22)/52.18</f>
        <v>1.1508509114646244</v>
      </c>
      <c r="J41" s="36">
        <f>(J34+J22)/52.18</f>
        <v>1.5967809124416346</v>
      </c>
      <c r="K41" s="36">
        <f>(K34+K22)/52.18</f>
        <v>1.7232097898569163</v>
      </c>
      <c r="L41" s="36">
        <f>(L34+L22)/52.18</f>
        <v>1.7745055093712456</v>
      </c>
      <c r="M41" s="37">
        <f>(M34+M22)/52.18</f>
        <v>0.8621377940895707</v>
      </c>
      <c r="N41" s="36">
        <f>(N34+N22)/52.18</f>
        <v>0.86413510082709466</v>
      </c>
      <c r="O41" s="36">
        <f>(O34+O22)/52.18</f>
        <v>0.88152462126198816</v>
      </c>
      <c r="P41" s="36">
        <f>(P34+P22)/52.18</f>
        <v>0.87320137373121398</v>
      </c>
      <c r="Q41" s="36">
        <f>(Q34+Q22)/52.18</f>
        <v>0.89156568892196386</v>
      </c>
      <c r="R41" s="36">
        <f>(R34+R22)/52.18</f>
        <v>0.86861029493352648</v>
      </c>
      <c r="S41" s="36">
        <f>(S34+S22)/52.18</f>
        <v>0.83393350526190635</v>
      </c>
      <c r="T41" s="36">
        <f>(T34+T22)/52.18</f>
        <v>0.84292820232730892</v>
      </c>
      <c r="U41" s="36">
        <f>(U34+U22)/52.18</f>
        <v>0.85019485414369322</v>
      </c>
      <c r="V41" s="36">
        <f>(V34+V22)/52.18</f>
        <v>0.84834069908360277</v>
      </c>
      <c r="W41" s="36">
        <f>(W34+W22)/52.18</f>
        <v>0.98905879800069618</v>
      </c>
      <c r="X41" s="36">
        <f>(X34+X22)/52.18</f>
        <v>0.90193736878934549</v>
      </c>
      <c r="Y41" s="36">
        <f>(Y34+Y22)/52.18</f>
        <v>1.0449561196651909</v>
      </c>
      <c r="Z41" s="36">
        <f>(Z34+Z22)/52.18</f>
        <v>1.2038135811370674</v>
      </c>
      <c r="AA41" s="36">
        <f>(AA34+AA22)/52.18</f>
        <v>1.1720441338666552</v>
      </c>
      <c r="AB41" s="36">
        <f>(AB34+AB22)/52.18</f>
        <v>1.1478992176062113</v>
      </c>
      <c r="AC41" s="36">
        <f>(AC34+AC22)/52.18</f>
        <v>1.1123703346165348</v>
      </c>
      <c r="AD41" s="36">
        <f>(AD34+AD22)/52.18</f>
        <v>1.0444482720476291</v>
      </c>
      <c r="AE41" s="36">
        <f>(AE34+AE22)/52.18</f>
        <v>1.0374474733464787</v>
      </c>
      <c r="AF41" s="36">
        <f>(AF34+AF22)/52.18</f>
        <v>0.9679507423258048</v>
      </c>
      <c r="AG41" s="36">
        <f>(AG34+AG22)/52.18</f>
        <v>0.9374935187651996</v>
      </c>
      <c r="AH41" s="36">
        <f>(AH34+AH22)/52.18</f>
        <v>0.90914607826010185</v>
      </c>
      <c r="AI41" s="36">
        <f>(AI34+AI22)/52.18</f>
        <v>0.90418007840246961</v>
      </c>
      <c r="AJ41" s="36">
        <f>(AJ34+AJ22)/52.18</f>
        <v>0.89864147183510357</v>
      </c>
    </row>
    <row r="42" spans="1:71" s="22" customFormat="1" ht="85.65" customHeight="1" x14ac:dyDescent="0.35">
      <c r="A42" s="27" t="s">
        <v>8</v>
      </c>
      <c r="B42" s="35" t="s">
        <v>7</v>
      </c>
      <c r="C42" s="35" t="s">
        <v>6</v>
      </c>
      <c r="D42" s="35" t="s">
        <v>5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6"/>
      <c r="Q42" s="26"/>
      <c r="R42" s="26"/>
      <c r="S42" s="26"/>
      <c r="T42" s="26"/>
      <c r="U42" s="25"/>
      <c r="V42" s="25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3"/>
    </row>
    <row r="43" spans="1:71" s="28" customFormat="1" ht="39.9" customHeight="1" x14ac:dyDescent="0.35">
      <c r="A43" s="34" t="s">
        <v>4</v>
      </c>
      <c r="B43" s="33">
        <f>MAX(C20:Y20)</f>
        <v>66.149999999999991</v>
      </c>
      <c r="C43" s="33">
        <f>AVERAGE(C20:Y20)</f>
        <v>18.081279739228652</v>
      </c>
      <c r="D43" s="33">
        <f>MIN(C20:Y20)</f>
        <v>0</v>
      </c>
      <c r="E43" s="32"/>
      <c r="F43" s="32"/>
      <c r="G43" s="32"/>
      <c r="H43" s="32"/>
      <c r="I43" s="32"/>
      <c r="J43" s="31"/>
      <c r="K43" s="31"/>
      <c r="L43" s="31"/>
      <c r="M43" s="30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71" s="28" customFormat="1" ht="39.9" customHeight="1" x14ac:dyDescent="0.35">
      <c r="A44" s="34" t="s">
        <v>3</v>
      </c>
      <c r="B44" s="33">
        <f>MAX(C32:Y32)</f>
        <v>29.75</v>
      </c>
      <c r="C44" s="33">
        <f>AVERAGE(C32:Y32)</f>
        <v>8.254525707558539</v>
      </c>
      <c r="D44" s="33">
        <f>MIN(C32:Y32)</f>
        <v>0.3</v>
      </c>
      <c r="E44" s="32"/>
      <c r="F44" s="32"/>
      <c r="G44" s="32"/>
      <c r="H44" s="32"/>
      <c r="I44" s="32"/>
      <c r="J44" s="31"/>
      <c r="K44" s="31"/>
      <c r="L44" s="31"/>
      <c r="M44" s="30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71" s="22" customFormat="1" ht="39.9" customHeight="1" x14ac:dyDescent="0.35">
      <c r="A45" s="27" t="s">
        <v>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6"/>
      <c r="Q45" s="26"/>
      <c r="R45" s="26"/>
      <c r="S45" s="26"/>
      <c r="T45" s="26"/>
      <c r="U45" s="25"/>
      <c r="V45" s="25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3"/>
    </row>
    <row r="46" spans="1:71" s="15" customFormat="1" ht="39.9" customHeight="1" x14ac:dyDescent="0.35">
      <c r="A46" s="21" t="s">
        <v>1</v>
      </c>
      <c r="B46" s="20">
        <v>43.7</v>
      </c>
      <c r="C46" s="19">
        <v>65.3</v>
      </c>
      <c r="D46" s="19">
        <v>70.099999999999994</v>
      </c>
      <c r="E46" s="19">
        <v>72.3</v>
      </c>
      <c r="F46" s="19">
        <v>78.3</v>
      </c>
      <c r="G46" s="19">
        <v>82</v>
      </c>
      <c r="H46" s="19">
        <v>88</v>
      </c>
      <c r="I46" s="19">
        <v>94.4</v>
      </c>
      <c r="J46" s="18">
        <v>174.1</v>
      </c>
      <c r="K46" s="18">
        <v>177.3</v>
      </c>
      <c r="L46" s="15">
        <v>180.7</v>
      </c>
      <c r="M46" s="17"/>
      <c r="N46" s="16">
        <v>191.3</v>
      </c>
      <c r="O46" s="16">
        <v>194.1</v>
      </c>
      <c r="P46" s="16">
        <v>202.5</v>
      </c>
      <c r="Q46" s="16">
        <v>207.7</v>
      </c>
      <c r="R46" s="16">
        <v>212.8</v>
      </c>
      <c r="S46" s="16">
        <v>222.2</v>
      </c>
      <c r="T46" s="16">
        <v>224.5</v>
      </c>
      <c r="U46" s="16">
        <v>220.2</v>
      </c>
      <c r="V46" s="16">
        <v>229.1</v>
      </c>
      <c r="W46" s="16">
        <v>232.34</v>
      </c>
      <c r="X46" s="16">
        <v>244.6</v>
      </c>
      <c r="Y46" s="16">
        <v>252.7</v>
      </c>
      <c r="Z46" s="16">
        <v>253.5</v>
      </c>
      <c r="AA46" s="16">
        <v>265.2</v>
      </c>
      <c r="AB46" s="16">
        <v>271.10000000000002</v>
      </c>
      <c r="AC46" s="16">
        <v>287.10000000000002</v>
      </c>
      <c r="AD46" s="16">
        <v>311.02</v>
      </c>
      <c r="AE46" s="16">
        <v>321.45999999999998</v>
      </c>
      <c r="AF46" s="16">
        <v>342.32</v>
      </c>
      <c r="AG46" s="16">
        <v>361.11</v>
      </c>
      <c r="AH46" s="16">
        <v>367.78</v>
      </c>
      <c r="AI46" s="16">
        <v>381.84</v>
      </c>
      <c r="AJ46" s="16">
        <v>391.43</v>
      </c>
    </row>
    <row r="47" spans="1:71" s="12" customFormat="1" ht="39.9" customHeight="1" thickBot="1" x14ac:dyDescent="0.4">
      <c r="A47" s="14"/>
      <c r="B47" s="13">
        <v>56.8</v>
      </c>
      <c r="C47" s="12">
        <v>86.6</v>
      </c>
      <c r="D47" s="12">
        <v>94</v>
      </c>
      <c r="E47" s="12">
        <v>97.1</v>
      </c>
      <c r="F47" s="12">
        <v>105.4</v>
      </c>
      <c r="G47" s="12">
        <v>111.3</v>
      </c>
      <c r="H47" s="12">
        <v>123.1</v>
      </c>
      <c r="I47" s="12">
        <v>130.69999999999999</v>
      </c>
      <c r="J47" s="12">
        <v>210.8</v>
      </c>
      <c r="K47" s="12">
        <v>216.1</v>
      </c>
      <c r="L47" s="12">
        <v>220.9</v>
      </c>
      <c r="N47" s="12">
        <v>237.1</v>
      </c>
      <c r="O47" s="12">
        <v>241.4</v>
      </c>
      <c r="P47" s="12">
        <v>254.3</v>
      </c>
      <c r="Q47" s="12">
        <v>262.5</v>
      </c>
      <c r="R47" s="12">
        <v>269</v>
      </c>
      <c r="S47" s="12">
        <v>284</v>
      </c>
      <c r="T47" s="12">
        <v>287.8</v>
      </c>
      <c r="U47" s="12">
        <v>302.3</v>
      </c>
      <c r="V47" s="12">
        <v>314.8</v>
      </c>
      <c r="W47" s="12">
        <v>318.52999999999997</v>
      </c>
      <c r="X47" s="12">
        <v>332.5</v>
      </c>
      <c r="Y47" s="12">
        <v>342.7</v>
      </c>
      <c r="Z47" s="12">
        <v>344.2</v>
      </c>
      <c r="AA47" s="12">
        <v>358.8</v>
      </c>
      <c r="AB47" s="12">
        <v>367.06</v>
      </c>
      <c r="AC47" s="12">
        <v>403.7</v>
      </c>
      <c r="AD47" s="12">
        <v>442.85</v>
      </c>
      <c r="AE47" s="12">
        <v>455.37</v>
      </c>
      <c r="AF47" s="12">
        <v>486.88</v>
      </c>
      <c r="AG47" s="12">
        <v>512.04</v>
      </c>
      <c r="AH47" s="12">
        <v>522.07000000000005</v>
      </c>
      <c r="AI47" s="12">
        <v>541.29</v>
      </c>
      <c r="AJ47" s="12">
        <v>556.49</v>
      </c>
    </row>
    <row r="48" spans="1:71" s="6" customFormat="1" ht="56.25" customHeight="1" x14ac:dyDescent="0.35">
      <c r="A48" s="11" t="s">
        <v>0</v>
      </c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8"/>
      <c r="U48" s="7">
        <f>AVERAGE(U46:U47)</f>
        <v>261.25</v>
      </c>
      <c r="V48" s="7">
        <f>AVERAGE(V46:V47)</f>
        <v>271.95</v>
      </c>
      <c r="W48" s="7">
        <f>AVERAGE(W46:W47)</f>
        <v>275.435</v>
      </c>
      <c r="X48" s="7">
        <f>AVERAGE(X46:X47)</f>
        <v>288.55</v>
      </c>
      <c r="Y48" s="7">
        <f>AVERAGE(Y46:Y47)</f>
        <v>297.7</v>
      </c>
      <c r="Z48" s="7">
        <f>AVERAGE(Z46:Z47)</f>
        <v>298.85000000000002</v>
      </c>
      <c r="AA48" s="7">
        <f>AVERAGE(AA46:AA47)</f>
        <v>312</v>
      </c>
      <c r="AB48" s="7">
        <f>AVERAGE(AB46:AB47)</f>
        <v>319.08000000000004</v>
      </c>
      <c r="AC48" s="7">
        <f>AVERAGE(AC46:AC47)</f>
        <v>345.4</v>
      </c>
      <c r="AD48" s="7">
        <f>AVERAGE(AD46:AD47)</f>
        <v>376.935</v>
      </c>
      <c r="AE48" s="7">
        <f>AVERAGE(AE46:AE47)</f>
        <v>388.41499999999996</v>
      </c>
      <c r="AF48" s="7">
        <f>AVERAGE(AF46:AF47)</f>
        <v>414.6</v>
      </c>
      <c r="AG48" s="7">
        <f>AVERAGE(AG46:AG47)</f>
        <v>436.57499999999999</v>
      </c>
      <c r="AH48" s="7">
        <f>AVERAGE(AH46:AH47)</f>
        <v>444.92500000000001</v>
      </c>
      <c r="AI48" s="7">
        <f>AVERAGE(AI46:AI47)</f>
        <v>461.56499999999994</v>
      </c>
      <c r="AJ48" s="7">
        <f>AVERAGE(AJ46:AJ47)</f>
        <v>473.96000000000004</v>
      </c>
    </row>
    <row r="49" spans="2:14" ht="18" customHeight="1" x14ac:dyDescent="0.35">
      <c r="B49" s="1"/>
      <c r="C49" s="1"/>
      <c r="D49" s="1"/>
      <c r="M49" s="5"/>
      <c r="N49" s="5"/>
    </row>
    <row r="50" spans="2:14" x14ac:dyDescent="0.35">
      <c r="M50" s="5"/>
      <c r="N50" s="5"/>
    </row>
    <row r="51" spans="2:14" x14ac:dyDescent="0.35">
      <c r="B51" s="1"/>
      <c r="C51" s="1"/>
      <c r="D51" s="1"/>
      <c r="M51" s="5"/>
      <c r="N51" s="5"/>
    </row>
    <row r="52" spans="2:14" x14ac:dyDescent="0.35">
      <c r="M52" s="5"/>
      <c r="N52" s="5"/>
    </row>
    <row r="53" spans="2:14" x14ac:dyDescent="0.35">
      <c r="M53" s="5"/>
      <c r="N53" s="5"/>
    </row>
    <row r="54" spans="2:14" x14ac:dyDescent="0.35">
      <c r="M54" s="5"/>
      <c r="N54" s="5"/>
    </row>
    <row r="55" spans="2:14" x14ac:dyDescent="0.35">
      <c r="M55" s="5"/>
      <c r="N55" s="5"/>
    </row>
    <row r="56" spans="2:14" x14ac:dyDescent="0.35">
      <c r="M56" s="5"/>
      <c r="N56" s="5"/>
    </row>
    <row r="57" spans="2:14" x14ac:dyDescent="0.35">
      <c r="M57" s="5"/>
      <c r="N57" s="5"/>
    </row>
    <row r="58" spans="2:14" x14ac:dyDescent="0.35">
      <c r="M58" s="5"/>
      <c r="N58" s="5"/>
    </row>
    <row r="59" spans="2:14" x14ac:dyDescent="0.35">
      <c r="M59" s="5"/>
      <c r="N59" s="5"/>
    </row>
    <row r="60" spans="2:14" x14ac:dyDescent="0.35">
      <c r="M60" s="5"/>
      <c r="N60" s="5"/>
    </row>
    <row r="61" spans="2:14" x14ac:dyDescent="0.35">
      <c r="M61" s="5"/>
      <c r="N61" s="5"/>
    </row>
    <row r="62" spans="2:14" x14ac:dyDescent="0.35">
      <c r="M62" s="5"/>
      <c r="N62" s="5"/>
    </row>
    <row r="63" spans="2:14" x14ac:dyDescent="0.35">
      <c r="M63" s="5"/>
      <c r="N63" s="5"/>
    </row>
    <row r="64" spans="2:14" x14ac:dyDescent="0.35">
      <c r="M64" s="5"/>
      <c r="N64" s="5"/>
    </row>
    <row r="65" spans="13:14" x14ac:dyDescent="0.35">
      <c r="M65" s="5"/>
      <c r="N65" s="5"/>
    </row>
    <row r="66" spans="13:14" x14ac:dyDescent="0.35">
      <c r="M66" s="5"/>
      <c r="N66" s="5"/>
    </row>
    <row r="67" spans="13:14" x14ac:dyDescent="0.35">
      <c r="M67" s="5"/>
      <c r="N67" s="5"/>
    </row>
    <row r="68" spans="13:14" x14ac:dyDescent="0.35">
      <c r="M68" s="5"/>
      <c r="N68" s="5"/>
    </row>
    <row r="69" spans="13:14" x14ac:dyDescent="0.35">
      <c r="M69" s="5"/>
      <c r="N69" s="5"/>
    </row>
    <row r="70" spans="13:14" x14ac:dyDescent="0.35">
      <c r="M70" s="5"/>
      <c r="N70" s="5"/>
    </row>
    <row r="71" spans="13:14" x14ac:dyDescent="0.35">
      <c r="M71" s="5"/>
      <c r="N71" s="5"/>
    </row>
    <row r="72" spans="13:14" x14ac:dyDescent="0.35">
      <c r="M72" s="5"/>
      <c r="N72" s="5"/>
    </row>
    <row r="73" spans="13:14" x14ac:dyDescent="0.35">
      <c r="M73" s="5"/>
      <c r="N73" s="5"/>
    </row>
    <row r="74" spans="13:14" x14ac:dyDescent="0.35">
      <c r="M74" s="5"/>
      <c r="N74" s="5"/>
    </row>
    <row r="75" spans="13:14" x14ac:dyDescent="0.35">
      <c r="M75" s="5"/>
      <c r="N75" s="5"/>
    </row>
    <row r="76" spans="13:14" x14ac:dyDescent="0.35">
      <c r="M76" s="5"/>
      <c r="N76" s="5"/>
    </row>
    <row r="77" spans="13:14" x14ac:dyDescent="0.35">
      <c r="M77" s="5"/>
      <c r="N77" s="5"/>
    </row>
    <row r="78" spans="13:14" x14ac:dyDescent="0.35">
      <c r="M78" s="5"/>
      <c r="N78" s="5"/>
    </row>
    <row r="79" spans="13:14" x14ac:dyDescent="0.35">
      <c r="M79" s="5"/>
      <c r="N79" s="5"/>
    </row>
    <row r="80" spans="13:14" x14ac:dyDescent="0.35">
      <c r="M80" s="5"/>
      <c r="N80" s="5"/>
    </row>
    <row r="81" spans="13:14" x14ac:dyDescent="0.35">
      <c r="M81" s="5"/>
      <c r="N81" s="5"/>
    </row>
    <row r="82" spans="13:14" x14ac:dyDescent="0.35">
      <c r="M82" s="5"/>
      <c r="N82" s="5"/>
    </row>
    <row r="83" spans="13:14" x14ac:dyDescent="0.35">
      <c r="M83" s="5"/>
      <c r="N83" s="5"/>
    </row>
    <row r="84" spans="13:14" x14ac:dyDescent="0.35">
      <c r="M84" s="5"/>
      <c r="N84" s="5"/>
    </row>
    <row r="85" spans="13:14" x14ac:dyDescent="0.35">
      <c r="M85" s="5"/>
      <c r="N85" s="5"/>
    </row>
    <row r="86" spans="13:14" x14ac:dyDescent="0.35">
      <c r="M86" s="5"/>
      <c r="N86" s="5"/>
    </row>
    <row r="87" spans="13:14" x14ac:dyDescent="0.35">
      <c r="M87" s="5"/>
      <c r="N87" s="5"/>
    </row>
    <row r="88" spans="13:14" x14ac:dyDescent="0.35">
      <c r="M88" s="5"/>
      <c r="N88" s="5"/>
    </row>
    <row r="89" spans="13:14" x14ac:dyDescent="0.35">
      <c r="M89" s="5"/>
      <c r="N89" s="5"/>
    </row>
    <row r="90" spans="13:14" x14ac:dyDescent="0.35">
      <c r="M90" s="5"/>
      <c r="N90" s="5"/>
    </row>
    <row r="91" spans="13:14" x14ac:dyDescent="0.35">
      <c r="M91" s="5"/>
      <c r="N91" s="5"/>
    </row>
    <row r="92" spans="13:14" x14ac:dyDescent="0.35">
      <c r="M92" s="5"/>
      <c r="N92" s="5"/>
    </row>
    <row r="93" spans="13:14" x14ac:dyDescent="0.35">
      <c r="M93" s="5"/>
      <c r="N93" s="5"/>
    </row>
    <row r="94" spans="13:14" x14ac:dyDescent="0.35">
      <c r="M94" s="5"/>
      <c r="N94" s="5"/>
    </row>
    <row r="95" spans="13:14" x14ac:dyDescent="0.35">
      <c r="M95" s="5"/>
      <c r="N95" s="5"/>
    </row>
    <row r="96" spans="13:14" x14ac:dyDescent="0.35">
      <c r="M96" s="5"/>
      <c r="N96" s="5"/>
    </row>
    <row r="97" spans="13:14" x14ac:dyDescent="0.35">
      <c r="M97" s="5"/>
      <c r="N97" s="5"/>
    </row>
    <row r="98" spans="13:14" x14ac:dyDescent="0.35">
      <c r="M98" s="5"/>
      <c r="N98" s="5"/>
    </row>
    <row r="99" spans="13:14" x14ac:dyDescent="0.35">
      <c r="M99" s="5"/>
      <c r="N99" s="5"/>
    </row>
    <row r="100" spans="13:14" x14ac:dyDescent="0.35">
      <c r="M100" s="5"/>
      <c r="N100" s="5"/>
    </row>
    <row r="101" spans="13:14" x14ac:dyDescent="0.35">
      <c r="M101" s="5"/>
      <c r="N101" s="5"/>
    </row>
    <row r="102" spans="13:14" x14ac:dyDescent="0.35">
      <c r="M102" s="5"/>
      <c r="N102" s="5"/>
    </row>
    <row r="103" spans="13:14" x14ac:dyDescent="0.35">
      <c r="M103" s="5"/>
      <c r="N103" s="5"/>
    </row>
    <row r="104" spans="13:14" x14ac:dyDescent="0.35">
      <c r="M104" s="5"/>
      <c r="N104" s="5"/>
    </row>
    <row r="105" spans="13:14" x14ac:dyDescent="0.35">
      <c r="M105" s="5"/>
      <c r="N105" s="5"/>
    </row>
    <row r="106" spans="13:14" x14ac:dyDescent="0.35">
      <c r="M106" s="5"/>
      <c r="N106" s="5"/>
    </row>
    <row r="107" spans="13:14" x14ac:dyDescent="0.35">
      <c r="M107" s="5"/>
      <c r="N107" s="5"/>
    </row>
    <row r="108" spans="13:14" x14ac:dyDescent="0.35">
      <c r="M108" s="5"/>
      <c r="N108" s="5"/>
    </row>
    <row r="109" spans="13:14" x14ac:dyDescent="0.35">
      <c r="M109" s="5"/>
      <c r="N109" s="5"/>
    </row>
    <row r="110" spans="13:14" x14ac:dyDescent="0.35">
      <c r="M110" s="5"/>
      <c r="N110" s="5"/>
    </row>
    <row r="111" spans="13:14" x14ac:dyDescent="0.35">
      <c r="M111" s="5"/>
      <c r="N111" s="5"/>
    </row>
    <row r="112" spans="13:14" x14ac:dyDescent="0.35">
      <c r="M112" s="5"/>
      <c r="N112" s="5"/>
    </row>
    <row r="113" spans="13:14" x14ac:dyDescent="0.35">
      <c r="M113" s="5"/>
      <c r="N113" s="5"/>
    </row>
    <row r="114" spans="13:14" x14ac:dyDescent="0.35">
      <c r="M114" s="5"/>
      <c r="N114" s="5"/>
    </row>
    <row r="115" spans="13:14" x14ac:dyDescent="0.35">
      <c r="M115" s="5"/>
      <c r="N115" s="5"/>
    </row>
    <row r="116" spans="13:14" x14ac:dyDescent="0.35">
      <c r="M116" s="5"/>
      <c r="N116" s="5"/>
    </row>
    <row r="117" spans="13:14" x14ac:dyDescent="0.35">
      <c r="M117" s="5"/>
      <c r="N117" s="5"/>
    </row>
    <row r="118" spans="13:14" x14ac:dyDescent="0.35">
      <c r="M118" s="5"/>
      <c r="N118" s="5"/>
    </row>
    <row r="119" spans="13:14" x14ac:dyDescent="0.35">
      <c r="M119" s="5"/>
      <c r="N119" s="5"/>
    </row>
    <row r="120" spans="13:14" x14ac:dyDescent="0.35">
      <c r="M120" s="5"/>
      <c r="N120" s="5"/>
    </row>
    <row r="121" spans="13:14" x14ac:dyDescent="0.35">
      <c r="M121" s="5"/>
      <c r="N121" s="5"/>
    </row>
    <row r="122" spans="13:14" x14ac:dyDescent="0.35">
      <c r="M122" s="5"/>
      <c r="N122" s="5"/>
    </row>
    <row r="123" spans="13:14" x14ac:dyDescent="0.35">
      <c r="M123" s="5"/>
      <c r="N123" s="5"/>
    </row>
    <row r="124" spans="13:14" x14ac:dyDescent="0.35">
      <c r="M124" s="5"/>
      <c r="N124" s="5"/>
    </row>
    <row r="125" spans="13:14" x14ac:dyDescent="0.35">
      <c r="M125" s="5"/>
      <c r="N125" s="5"/>
    </row>
    <row r="126" spans="13:14" x14ac:dyDescent="0.35">
      <c r="M126" s="5"/>
      <c r="N126" s="5"/>
    </row>
    <row r="127" spans="13:14" x14ac:dyDescent="0.35">
      <c r="M127" s="5"/>
      <c r="N127" s="5"/>
    </row>
    <row r="128" spans="13:14" x14ac:dyDescent="0.35">
      <c r="M128" s="5"/>
      <c r="N128" s="5"/>
    </row>
    <row r="129" spans="13:14" x14ac:dyDescent="0.35">
      <c r="M129" s="5"/>
      <c r="N129" s="5"/>
    </row>
    <row r="130" spans="13:14" x14ac:dyDescent="0.35">
      <c r="M130" s="5"/>
      <c r="N130" s="5"/>
    </row>
    <row r="131" spans="13:14" x14ac:dyDescent="0.35">
      <c r="M131" s="5"/>
      <c r="N131" s="5"/>
    </row>
    <row r="132" spans="13:14" x14ac:dyDescent="0.35">
      <c r="M132" s="5"/>
      <c r="N132" s="5"/>
    </row>
    <row r="133" spans="13:14" x14ac:dyDescent="0.35">
      <c r="M133" s="5"/>
      <c r="N133" s="5"/>
    </row>
    <row r="134" spans="13:14" x14ac:dyDescent="0.35">
      <c r="M134" s="5"/>
      <c r="N134" s="5"/>
    </row>
    <row r="135" spans="13:14" x14ac:dyDescent="0.35">
      <c r="M135" s="5"/>
      <c r="N135" s="5"/>
    </row>
    <row r="136" spans="13:14" x14ac:dyDescent="0.35">
      <c r="M136" s="5"/>
      <c r="N136" s="5"/>
    </row>
    <row r="137" spans="13:14" x14ac:dyDescent="0.35">
      <c r="M137" s="5"/>
      <c r="N137" s="5"/>
    </row>
    <row r="138" spans="13:14" x14ac:dyDescent="0.35">
      <c r="M138" s="5"/>
      <c r="N138" s="5"/>
    </row>
    <row r="139" spans="13:14" x14ac:dyDescent="0.35">
      <c r="M139" s="5"/>
      <c r="N139" s="5"/>
    </row>
    <row r="140" spans="13:14" x14ac:dyDescent="0.35">
      <c r="M140" s="5"/>
      <c r="N140" s="5"/>
    </row>
    <row r="141" spans="13:14" x14ac:dyDescent="0.35">
      <c r="M141" s="5"/>
      <c r="N141" s="5"/>
    </row>
    <row r="142" spans="13:14" x14ac:dyDescent="0.35">
      <c r="M142" s="5"/>
      <c r="N142" s="5"/>
    </row>
    <row r="143" spans="13:14" x14ac:dyDescent="0.35">
      <c r="M143" s="5"/>
      <c r="N143" s="5"/>
    </row>
    <row r="144" spans="13:14" x14ac:dyDescent="0.35">
      <c r="M144" s="5"/>
      <c r="N144" s="5"/>
    </row>
    <row r="145" spans="13:14" x14ac:dyDescent="0.35">
      <c r="M145" s="5"/>
      <c r="N145" s="5"/>
    </row>
    <row r="146" spans="13:14" x14ac:dyDescent="0.35">
      <c r="M146" s="5"/>
      <c r="N146" s="5"/>
    </row>
    <row r="147" spans="13:14" x14ac:dyDescent="0.35">
      <c r="M147" s="5"/>
      <c r="N147" s="5"/>
    </row>
    <row r="148" spans="13:14" x14ac:dyDescent="0.35">
      <c r="M148" s="5"/>
      <c r="N148" s="5"/>
    </row>
    <row r="149" spans="13:14" x14ac:dyDescent="0.35">
      <c r="M149" s="5"/>
      <c r="N149" s="5"/>
    </row>
    <row r="150" spans="13:14" x14ac:dyDescent="0.35">
      <c r="M150" s="5"/>
      <c r="N150" s="5"/>
    </row>
    <row r="151" spans="13:14" x14ac:dyDescent="0.35">
      <c r="M151" s="5"/>
      <c r="N151" s="5"/>
    </row>
    <row r="152" spans="13:14" x14ac:dyDescent="0.35">
      <c r="M152" s="5"/>
      <c r="N152" s="5"/>
    </row>
    <row r="153" spans="13:14" x14ac:dyDescent="0.35">
      <c r="M153" s="5"/>
      <c r="N153" s="5"/>
    </row>
    <row r="154" spans="13:14" x14ac:dyDescent="0.35">
      <c r="M154" s="5"/>
      <c r="N154" s="5"/>
    </row>
    <row r="155" spans="13:14" x14ac:dyDescent="0.35">
      <c r="M155" s="5"/>
      <c r="N155" s="5"/>
    </row>
    <row r="156" spans="13:14" x14ac:dyDescent="0.35">
      <c r="M156" s="5"/>
      <c r="N156" s="5"/>
    </row>
    <row r="157" spans="13:14" x14ac:dyDescent="0.35">
      <c r="M157" s="5"/>
      <c r="N157" s="5"/>
    </row>
    <row r="158" spans="13:14" x14ac:dyDescent="0.35">
      <c r="M158" s="5"/>
      <c r="N158" s="5"/>
    </row>
    <row r="159" spans="13:14" x14ac:dyDescent="0.35">
      <c r="M159" s="5"/>
      <c r="N159" s="5"/>
    </row>
    <row r="160" spans="13:14" x14ac:dyDescent="0.35">
      <c r="M160" s="5"/>
      <c r="N160" s="5"/>
    </row>
    <row r="161" spans="13:14" x14ac:dyDescent="0.35">
      <c r="M161" s="5"/>
      <c r="N161" s="5"/>
    </row>
    <row r="162" spans="13:14" x14ac:dyDescent="0.35">
      <c r="M162" s="5"/>
      <c r="N162" s="5"/>
    </row>
    <row r="163" spans="13:14" x14ac:dyDescent="0.35">
      <c r="M163" s="5"/>
      <c r="N163" s="5"/>
    </row>
    <row r="164" spans="13:14" x14ac:dyDescent="0.35">
      <c r="M164" s="5"/>
      <c r="N164" s="5"/>
    </row>
    <row r="165" spans="13:14" x14ac:dyDescent="0.35">
      <c r="M165" s="5"/>
      <c r="N165" s="5"/>
    </row>
    <row r="166" spans="13:14" x14ac:dyDescent="0.35">
      <c r="M166" s="5"/>
      <c r="N166" s="5"/>
    </row>
    <row r="167" spans="13:14" x14ac:dyDescent="0.35">
      <c r="M167" s="5"/>
      <c r="N167" s="5"/>
    </row>
    <row r="168" spans="13:14" x14ac:dyDescent="0.35">
      <c r="M168" s="5"/>
      <c r="N168" s="5"/>
    </row>
    <row r="169" spans="13:14" x14ac:dyDescent="0.35">
      <c r="M169" s="5"/>
      <c r="N169" s="5"/>
    </row>
    <row r="170" spans="13:14" x14ac:dyDescent="0.35">
      <c r="M170" s="5"/>
      <c r="N170" s="5"/>
    </row>
    <row r="171" spans="13:14" x14ac:dyDescent="0.35">
      <c r="M171" s="5"/>
      <c r="N171" s="5"/>
    </row>
    <row r="172" spans="13:14" x14ac:dyDescent="0.35">
      <c r="M172" s="5"/>
      <c r="N172" s="5"/>
    </row>
    <row r="173" spans="13:14" x14ac:dyDescent="0.35">
      <c r="M173" s="5"/>
      <c r="N173" s="5"/>
    </row>
    <row r="174" spans="13:14" x14ac:dyDescent="0.35">
      <c r="M174" s="5"/>
      <c r="N174" s="5"/>
    </row>
    <row r="175" spans="13:14" x14ac:dyDescent="0.35">
      <c r="M175" s="5"/>
      <c r="N175" s="5"/>
    </row>
    <row r="176" spans="13:14" x14ac:dyDescent="0.35">
      <c r="M176" s="5"/>
      <c r="N176" s="5"/>
    </row>
    <row r="177" spans="13:14" x14ac:dyDescent="0.35">
      <c r="M177" s="5"/>
      <c r="N177" s="5"/>
    </row>
    <row r="178" spans="13:14" x14ac:dyDescent="0.35">
      <c r="M178" s="5"/>
      <c r="N178" s="5"/>
    </row>
    <row r="179" spans="13:14" x14ac:dyDescent="0.35">
      <c r="M179" s="5"/>
      <c r="N179" s="5"/>
    </row>
    <row r="180" spans="13:14" x14ac:dyDescent="0.35">
      <c r="M180" s="5"/>
      <c r="N180" s="5"/>
    </row>
    <row r="181" spans="13:14" x14ac:dyDescent="0.35">
      <c r="M181" s="5"/>
      <c r="N181" s="5"/>
    </row>
    <row r="182" spans="13:14" x14ac:dyDescent="0.35">
      <c r="M182" s="5"/>
      <c r="N182" s="5"/>
    </row>
    <row r="183" spans="13:14" x14ac:dyDescent="0.35">
      <c r="M183" s="5"/>
      <c r="N183" s="5"/>
    </row>
    <row r="184" spans="13:14" x14ac:dyDescent="0.35">
      <c r="M184" s="5"/>
      <c r="N184" s="5"/>
    </row>
    <row r="185" spans="13:14" x14ac:dyDescent="0.35">
      <c r="M185" s="5"/>
      <c r="N185" s="5"/>
    </row>
    <row r="186" spans="13:14" x14ac:dyDescent="0.35">
      <c r="M186" s="5"/>
      <c r="N186" s="5"/>
    </row>
    <row r="187" spans="13:14" x14ac:dyDescent="0.35">
      <c r="M187" s="5"/>
      <c r="N187" s="5"/>
    </row>
    <row r="188" spans="13:14" x14ac:dyDescent="0.35">
      <c r="M188" s="5"/>
      <c r="N188" s="5"/>
    </row>
    <row r="189" spans="13:14" x14ac:dyDescent="0.35">
      <c r="M189" s="5"/>
      <c r="N189" s="5"/>
    </row>
    <row r="190" spans="13:14" x14ac:dyDescent="0.35">
      <c r="M190" s="5"/>
      <c r="N190" s="5"/>
    </row>
    <row r="191" spans="13:14" x14ac:dyDescent="0.35">
      <c r="M191" s="5"/>
      <c r="N191" s="5"/>
    </row>
    <row r="192" spans="13:14" x14ac:dyDescent="0.35">
      <c r="M192" s="5"/>
      <c r="N192" s="5"/>
    </row>
    <row r="193" spans="13:14" x14ac:dyDescent="0.35">
      <c r="M193" s="5"/>
      <c r="N193" s="5"/>
    </row>
    <row r="194" spans="13:14" x14ac:dyDescent="0.35">
      <c r="M194" s="5"/>
      <c r="N194" s="5"/>
    </row>
    <row r="195" spans="13:14" x14ac:dyDescent="0.35">
      <c r="M195" s="5"/>
      <c r="N195" s="5"/>
    </row>
    <row r="196" spans="13:14" x14ac:dyDescent="0.35">
      <c r="M196" s="5"/>
      <c r="N196" s="5"/>
    </row>
    <row r="197" spans="13:14" x14ac:dyDescent="0.35">
      <c r="M197" s="5"/>
      <c r="N197" s="5"/>
    </row>
    <row r="198" spans="13:14" x14ac:dyDescent="0.35">
      <c r="M198" s="5"/>
      <c r="N198" s="5"/>
    </row>
    <row r="199" spans="13:14" x14ac:dyDescent="0.35">
      <c r="M199" s="5"/>
      <c r="N199" s="5"/>
    </row>
    <row r="200" spans="13:14" x14ac:dyDescent="0.35">
      <c r="M200" s="5"/>
      <c r="N200" s="5"/>
    </row>
    <row r="201" spans="13:14" x14ac:dyDescent="0.35">
      <c r="M201" s="5"/>
      <c r="N201" s="5"/>
    </row>
    <row r="202" spans="13:14" x14ac:dyDescent="0.35">
      <c r="M202" s="5"/>
      <c r="N202" s="5"/>
    </row>
    <row r="203" spans="13:14" x14ac:dyDescent="0.35">
      <c r="M203" s="5"/>
      <c r="N203" s="5"/>
    </row>
    <row r="204" spans="13:14" x14ac:dyDescent="0.35">
      <c r="M204" s="5"/>
      <c r="N204" s="5"/>
    </row>
    <row r="205" spans="13:14" x14ac:dyDescent="0.35">
      <c r="M205" s="5"/>
      <c r="N205" s="5"/>
    </row>
    <row r="206" spans="13:14" x14ac:dyDescent="0.35">
      <c r="M206" s="5"/>
      <c r="N206" s="5"/>
    </row>
    <row r="207" spans="13:14" x14ac:dyDescent="0.35">
      <c r="M207" s="5"/>
      <c r="N207" s="5"/>
    </row>
    <row r="208" spans="13:14" x14ac:dyDescent="0.35">
      <c r="M208" s="5"/>
      <c r="N208" s="5"/>
    </row>
    <row r="209" spans="13:14" x14ac:dyDescent="0.35">
      <c r="M209" s="5"/>
      <c r="N209" s="5"/>
    </row>
    <row r="210" spans="13:14" x14ac:dyDescent="0.35">
      <c r="M210" s="5"/>
      <c r="N210" s="5"/>
    </row>
    <row r="211" spans="13:14" x14ac:dyDescent="0.35">
      <c r="M211" s="5"/>
      <c r="N211" s="5"/>
    </row>
    <row r="212" spans="13:14" x14ac:dyDescent="0.35">
      <c r="M212" s="5"/>
      <c r="N212" s="5"/>
    </row>
    <row r="213" spans="13:14" x14ac:dyDescent="0.35">
      <c r="M213" s="5"/>
      <c r="N213" s="5"/>
    </row>
    <row r="214" spans="13:14" x14ac:dyDescent="0.35">
      <c r="M214" s="5"/>
      <c r="N214" s="5"/>
    </row>
    <row r="215" spans="13:14" x14ac:dyDescent="0.35">
      <c r="M215" s="5"/>
      <c r="N215" s="5"/>
    </row>
    <row r="216" spans="13:14" x14ac:dyDescent="0.35">
      <c r="M216" s="5"/>
      <c r="N216" s="5"/>
    </row>
    <row r="217" spans="13:14" x14ac:dyDescent="0.35">
      <c r="M217" s="5"/>
      <c r="N217" s="5"/>
    </row>
    <row r="218" spans="13:14" x14ac:dyDescent="0.35">
      <c r="M218" s="5"/>
      <c r="N218" s="5"/>
    </row>
    <row r="219" spans="13:14" x14ac:dyDescent="0.35">
      <c r="M219" s="5"/>
      <c r="N219" s="5"/>
    </row>
    <row r="220" spans="13:14" x14ac:dyDescent="0.35">
      <c r="M220" s="5"/>
      <c r="N220" s="5"/>
    </row>
    <row r="221" spans="13:14" x14ac:dyDescent="0.35">
      <c r="M221" s="5"/>
      <c r="N221" s="5"/>
    </row>
    <row r="222" spans="13:14" x14ac:dyDescent="0.35">
      <c r="M222" s="5"/>
      <c r="N222" s="5"/>
    </row>
    <row r="223" spans="13:14" x14ac:dyDescent="0.35">
      <c r="M223" s="5"/>
      <c r="N223" s="5"/>
    </row>
    <row r="224" spans="13:14" x14ac:dyDescent="0.35">
      <c r="M224" s="5"/>
      <c r="N224" s="5"/>
    </row>
    <row r="225" spans="13:14" x14ac:dyDescent="0.35">
      <c r="M225" s="5"/>
      <c r="N225" s="5"/>
    </row>
    <row r="226" spans="13:14" x14ac:dyDescent="0.35">
      <c r="M226" s="5"/>
      <c r="N226" s="5"/>
    </row>
    <row r="227" spans="13:14" x14ac:dyDescent="0.35">
      <c r="M227" s="5"/>
      <c r="N227" s="5"/>
    </row>
    <row r="228" spans="13:14" x14ac:dyDescent="0.35">
      <c r="M228" s="5"/>
      <c r="N228" s="5"/>
    </row>
    <row r="229" spans="13:14" x14ac:dyDescent="0.35">
      <c r="M229" s="5"/>
      <c r="N229" s="5"/>
    </row>
    <row r="230" spans="13:14" x14ac:dyDescent="0.35">
      <c r="M230" s="5"/>
      <c r="N230" s="5"/>
    </row>
    <row r="231" spans="13:14" x14ac:dyDescent="0.35">
      <c r="M231" s="5"/>
      <c r="N231" s="5"/>
    </row>
    <row r="232" spans="13:14" x14ac:dyDescent="0.35">
      <c r="M232" s="5"/>
      <c r="N232" s="5"/>
    </row>
    <row r="233" spans="13:14" x14ac:dyDescent="0.35">
      <c r="M233" s="5"/>
      <c r="N233" s="5"/>
    </row>
    <row r="234" spans="13:14" x14ac:dyDescent="0.35">
      <c r="M234" s="5"/>
      <c r="N234" s="5"/>
    </row>
    <row r="235" spans="13:14" x14ac:dyDescent="0.35">
      <c r="M235" s="5"/>
      <c r="N235" s="5"/>
    </row>
    <row r="236" spans="13:14" x14ac:dyDescent="0.35">
      <c r="M236" s="5"/>
      <c r="N236" s="5"/>
    </row>
    <row r="237" spans="13:14" x14ac:dyDescent="0.35">
      <c r="M237" s="5"/>
      <c r="N237" s="5"/>
    </row>
    <row r="238" spans="13:14" x14ac:dyDescent="0.35">
      <c r="M238" s="5"/>
      <c r="N238" s="5"/>
    </row>
    <row r="239" spans="13:14" x14ac:dyDescent="0.35">
      <c r="M239" s="5"/>
      <c r="N239" s="5"/>
    </row>
    <row r="240" spans="13:14" x14ac:dyDescent="0.35">
      <c r="M240" s="5"/>
      <c r="N240" s="5"/>
    </row>
    <row r="241" spans="13:14" x14ac:dyDescent="0.35">
      <c r="M241" s="5"/>
      <c r="N241" s="5"/>
    </row>
    <row r="242" spans="13:14" x14ac:dyDescent="0.35">
      <c r="M242" s="5"/>
      <c r="N242" s="5"/>
    </row>
    <row r="243" spans="13:14" x14ac:dyDescent="0.35">
      <c r="M243" s="5"/>
      <c r="N243" s="5"/>
    </row>
    <row r="244" spans="13:14" x14ac:dyDescent="0.35">
      <c r="M244" s="5"/>
      <c r="N244" s="5"/>
    </row>
    <row r="245" spans="13:14" x14ac:dyDescent="0.35">
      <c r="M245" s="5"/>
      <c r="N245" s="5"/>
    </row>
    <row r="246" spans="13:14" x14ac:dyDescent="0.35">
      <c r="M246" s="5"/>
      <c r="N246" s="5"/>
    </row>
    <row r="247" spans="13:14" x14ac:dyDescent="0.35">
      <c r="M247" s="5"/>
      <c r="N247" s="5"/>
    </row>
    <row r="248" spans="13:14" x14ac:dyDescent="0.35">
      <c r="M248" s="5"/>
      <c r="N248" s="5"/>
    </row>
    <row r="249" spans="13:14" x14ac:dyDescent="0.35">
      <c r="M249" s="5"/>
      <c r="N249" s="5"/>
    </row>
    <row r="250" spans="13:14" x14ac:dyDescent="0.35">
      <c r="M250" s="5"/>
      <c r="N250" s="5"/>
    </row>
    <row r="251" spans="13:14" x14ac:dyDescent="0.35">
      <c r="M251" s="5"/>
      <c r="N251" s="5"/>
    </row>
    <row r="252" spans="13:14" x14ac:dyDescent="0.35">
      <c r="M252" s="5"/>
      <c r="N252" s="5"/>
    </row>
    <row r="253" spans="13:14" x14ac:dyDescent="0.35">
      <c r="M253" s="5"/>
      <c r="N253" s="5"/>
    </row>
    <row r="254" spans="13:14" x14ac:dyDescent="0.35">
      <c r="M254" s="5"/>
      <c r="N254" s="5"/>
    </row>
    <row r="255" spans="13:14" x14ac:dyDescent="0.35">
      <c r="M255" s="5"/>
      <c r="N255" s="5"/>
    </row>
    <row r="256" spans="13:14" x14ac:dyDescent="0.35">
      <c r="M256" s="5"/>
      <c r="N256" s="5"/>
    </row>
    <row r="257" spans="13:14" x14ac:dyDescent="0.35">
      <c r="M257" s="5"/>
      <c r="N257" s="5"/>
    </row>
    <row r="258" spans="13:14" x14ac:dyDescent="0.35">
      <c r="M258" s="5"/>
      <c r="N258" s="5"/>
    </row>
    <row r="259" spans="13:14" x14ac:dyDescent="0.35">
      <c r="M259" s="5"/>
      <c r="N259" s="5"/>
    </row>
    <row r="260" spans="13:14" x14ac:dyDescent="0.35">
      <c r="M260" s="5"/>
      <c r="N260" s="5"/>
    </row>
    <row r="261" spans="13:14" x14ac:dyDescent="0.35">
      <c r="M261" s="5"/>
      <c r="N261" s="5"/>
    </row>
    <row r="262" spans="13:14" x14ac:dyDescent="0.35">
      <c r="M262" s="5"/>
      <c r="N262" s="5"/>
    </row>
    <row r="263" spans="13:14" x14ac:dyDescent="0.35">
      <c r="M263" s="5"/>
      <c r="N263" s="5"/>
    </row>
    <row r="264" spans="13:14" x14ac:dyDescent="0.35">
      <c r="M264" s="5"/>
      <c r="N264" s="5"/>
    </row>
    <row r="265" spans="13:14" x14ac:dyDescent="0.35">
      <c r="M265" s="5"/>
      <c r="N265" s="5"/>
    </row>
    <row r="266" spans="13:14" x14ac:dyDescent="0.35">
      <c r="M266" s="5"/>
      <c r="N266" s="5"/>
    </row>
    <row r="267" spans="13:14" x14ac:dyDescent="0.35">
      <c r="M267" s="5"/>
      <c r="N267" s="5"/>
    </row>
    <row r="268" spans="13:14" x14ac:dyDescent="0.35">
      <c r="M268" s="5"/>
      <c r="N268" s="5"/>
    </row>
    <row r="269" spans="13:14" x14ac:dyDescent="0.35">
      <c r="M269" s="5"/>
      <c r="N269" s="5"/>
    </row>
    <row r="270" spans="13:14" x14ac:dyDescent="0.35">
      <c r="M270" s="5"/>
      <c r="N270" s="5"/>
    </row>
    <row r="271" spans="13:14" x14ac:dyDescent="0.35">
      <c r="M271" s="5"/>
      <c r="N271" s="5"/>
    </row>
    <row r="272" spans="13:14" x14ac:dyDescent="0.35">
      <c r="M272" s="5"/>
      <c r="N272" s="5"/>
    </row>
    <row r="273" spans="13:14" x14ac:dyDescent="0.35">
      <c r="M273" s="5"/>
      <c r="N273" s="5"/>
    </row>
    <row r="274" spans="13:14" x14ac:dyDescent="0.35">
      <c r="M274" s="5"/>
      <c r="N274" s="5"/>
    </row>
    <row r="275" spans="13:14" x14ac:dyDescent="0.35">
      <c r="M275" s="5"/>
      <c r="N275" s="5"/>
    </row>
    <row r="276" spans="13:14" x14ac:dyDescent="0.35">
      <c r="M276" s="5"/>
      <c r="N276" s="5"/>
    </row>
    <row r="277" spans="13:14" x14ac:dyDescent="0.35">
      <c r="M277" s="5"/>
      <c r="N277" s="5"/>
    </row>
    <row r="278" spans="13:14" x14ac:dyDescent="0.35">
      <c r="M278" s="5"/>
      <c r="N278" s="5"/>
    </row>
    <row r="279" spans="13:14" x14ac:dyDescent="0.35">
      <c r="M279" s="5"/>
      <c r="N279" s="5"/>
    </row>
    <row r="280" spans="13:14" x14ac:dyDescent="0.35">
      <c r="M280" s="5"/>
      <c r="N280" s="5"/>
    </row>
    <row r="281" spans="13:14" x14ac:dyDescent="0.35">
      <c r="M281" s="5"/>
      <c r="N281" s="5"/>
    </row>
    <row r="282" spans="13:14" x14ac:dyDescent="0.35">
      <c r="M282" s="5"/>
      <c r="N282" s="5"/>
    </row>
    <row r="283" spans="13:14" x14ac:dyDescent="0.35">
      <c r="M283" s="5"/>
      <c r="N283" s="5"/>
    </row>
    <row r="284" spans="13:14" x14ac:dyDescent="0.35">
      <c r="M284" s="5"/>
      <c r="N284" s="5"/>
    </row>
    <row r="285" spans="13:14" x14ac:dyDescent="0.35">
      <c r="M285" s="5"/>
      <c r="N285" s="5"/>
    </row>
    <row r="286" spans="13:14" x14ac:dyDescent="0.35">
      <c r="M286" s="5"/>
      <c r="N286" s="5"/>
    </row>
    <row r="287" spans="13:14" x14ac:dyDescent="0.35">
      <c r="M287" s="5"/>
      <c r="N287" s="5"/>
    </row>
    <row r="288" spans="13:14" x14ac:dyDescent="0.35">
      <c r="M288" s="5"/>
      <c r="N288" s="5"/>
    </row>
    <row r="289" spans="13:14" x14ac:dyDescent="0.35">
      <c r="M289" s="5"/>
      <c r="N289" s="5"/>
    </row>
    <row r="290" spans="13:14" x14ac:dyDescent="0.35">
      <c r="M290" s="5"/>
      <c r="N290" s="5"/>
    </row>
    <row r="291" spans="13:14" x14ac:dyDescent="0.35">
      <c r="M291" s="5"/>
      <c r="N291" s="5"/>
    </row>
    <row r="292" spans="13:14" x14ac:dyDescent="0.35">
      <c r="M292" s="5"/>
      <c r="N292" s="5"/>
    </row>
    <row r="293" spans="13:14" x14ac:dyDescent="0.35">
      <c r="M293" s="5"/>
      <c r="N293" s="5"/>
    </row>
    <row r="294" spans="13:14" x14ac:dyDescent="0.35">
      <c r="M294" s="5"/>
      <c r="N294" s="5"/>
    </row>
    <row r="295" spans="13:14" x14ac:dyDescent="0.35">
      <c r="M295" s="5"/>
      <c r="N295" s="5"/>
    </row>
    <row r="296" spans="13:14" x14ac:dyDescent="0.35">
      <c r="M296" s="5"/>
      <c r="N296" s="5"/>
    </row>
    <row r="297" spans="13:14" x14ac:dyDescent="0.35">
      <c r="M297" s="5"/>
      <c r="N297" s="5"/>
    </row>
    <row r="298" spans="13:14" x14ac:dyDescent="0.35">
      <c r="M298" s="5"/>
      <c r="N298" s="5"/>
    </row>
    <row r="299" spans="13:14" x14ac:dyDescent="0.35">
      <c r="M299" s="5"/>
      <c r="N299" s="5"/>
    </row>
    <row r="300" spans="13:14" x14ac:dyDescent="0.35">
      <c r="M300" s="5"/>
      <c r="N300" s="5"/>
    </row>
    <row r="301" spans="13:14" x14ac:dyDescent="0.35">
      <c r="M301" s="5"/>
      <c r="N301" s="5"/>
    </row>
    <row r="302" spans="13:14" x14ac:dyDescent="0.35">
      <c r="M302" s="5"/>
      <c r="N302" s="5"/>
    </row>
    <row r="303" spans="13:14" x14ac:dyDescent="0.35">
      <c r="M303" s="5"/>
      <c r="N303" s="5"/>
    </row>
    <row r="304" spans="13:14" x14ac:dyDescent="0.35">
      <c r="M304" s="5"/>
      <c r="N304" s="5"/>
    </row>
    <row r="305" spans="13:14" x14ac:dyDescent="0.35">
      <c r="M305" s="5"/>
      <c r="N305" s="5"/>
    </row>
    <row r="306" spans="13:14" x14ac:dyDescent="0.35">
      <c r="M306" s="5"/>
      <c r="N306" s="5"/>
    </row>
    <row r="307" spans="13:14" x14ac:dyDescent="0.35">
      <c r="M307" s="5"/>
      <c r="N307" s="5"/>
    </row>
    <row r="308" spans="13:14" x14ac:dyDescent="0.35">
      <c r="M308" s="5"/>
      <c r="N308" s="5"/>
    </row>
    <row r="309" spans="13:14" x14ac:dyDescent="0.35">
      <c r="M309" s="5"/>
      <c r="N309" s="5"/>
    </row>
    <row r="310" spans="13:14" x14ac:dyDescent="0.35">
      <c r="M310" s="5"/>
      <c r="N310" s="5"/>
    </row>
    <row r="311" spans="13:14" x14ac:dyDescent="0.35">
      <c r="M311" s="5"/>
      <c r="N311" s="5"/>
    </row>
    <row r="312" spans="13:14" x14ac:dyDescent="0.35">
      <c r="M312" s="5"/>
      <c r="N312" s="5"/>
    </row>
    <row r="313" spans="13:14" x14ac:dyDescent="0.35">
      <c r="M313" s="5"/>
      <c r="N313" s="5"/>
    </row>
    <row r="314" spans="13:14" x14ac:dyDescent="0.35">
      <c r="M314" s="5"/>
      <c r="N314" s="5"/>
    </row>
    <row r="315" spans="13:14" x14ac:dyDescent="0.35">
      <c r="M315" s="5"/>
      <c r="N315" s="5"/>
    </row>
    <row r="316" spans="13:14" x14ac:dyDescent="0.35">
      <c r="M316" s="5"/>
      <c r="N316" s="5"/>
    </row>
    <row r="317" spans="13:14" x14ac:dyDescent="0.35">
      <c r="M317" s="5"/>
      <c r="N317" s="5"/>
    </row>
    <row r="318" spans="13:14" x14ac:dyDescent="0.35">
      <c r="M318" s="5"/>
      <c r="N318" s="5"/>
    </row>
    <row r="319" spans="13:14" x14ac:dyDescent="0.35">
      <c r="M319" s="5"/>
      <c r="N319" s="5"/>
    </row>
    <row r="320" spans="13:14" x14ac:dyDescent="0.35">
      <c r="M320" s="5"/>
      <c r="N320" s="5"/>
    </row>
    <row r="321" spans="13:14" x14ac:dyDescent="0.35">
      <c r="M321" s="5"/>
      <c r="N321" s="5"/>
    </row>
    <row r="322" spans="13:14" x14ac:dyDescent="0.35">
      <c r="M322" s="5"/>
      <c r="N322" s="5"/>
    </row>
    <row r="323" spans="13:14" x14ac:dyDescent="0.35">
      <c r="M323" s="5"/>
      <c r="N323" s="5"/>
    </row>
    <row r="324" spans="13:14" x14ac:dyDescent="0.35">
      <c r="M324" s="5"/>
      <c r="N324" s="5"/>
    </row>
    <row r="325" spans="13:14" x14ac:dyDescent="0.35">
      <c r="M325" s="5"/>
      <c r="N325" s="5"/>
    </row>
    <row r="326" spans="13:14" x14ac:dyDescent="0.35">
      <c r="M326" s="5"/>
      <c r="N326" s="5"/>
    </row>
    <row r="327" spans="13:14" x14ac:dyDescent="0.35">
      <c r="M327" s="5"/>
      <c r="N327" s="5"/>
    </row>
    <row r="328" spans="13:14" x14ac:dyDescent="0.35">
      <c r="M328" s="5"/>
      <c r="N328" s="5"/>
    </row>
    <row r="329" spans="13:14" x14ac:dyDescent="0.35">
      <c r="M329" s="5"/>
      <c r="N329" s="5"/>
    </row>
    <row r="330" spans="13:14" x14ac:dyDescent="0.35">
      <c r="M330" s="5"/>
      <c r="N330" s="5"/>
    </row>
    <row r="331" spans="13:14" x14ac:dyDescent="0.35">
      <c r="M331" s="5"/>
      <c r="N331" s="5"/>
    </row>
    <row r="332" spans="13:14" x14ac:dyDescent="0.35">
      <c r="M332" s="5"/>
      <c r="N332" s="5"/>
    </row>
    <row r="333" spans="13:14" x14ac:dyDescent="0.35">
      <c r="M333" s="5"/>
      <c r="N333" s="5"/>
    </row>
    <row r="334" spans="13:14" x14ac:dyDescent="0.35">
      <c r="M334" s="5"/>
      <c r="N334" s="5"/>
    </row>
    <row r="335" spans="13:14" x14ac:dyDescent="0.35">
      <c r="M335" s="5"/>
      <c r="N335" s="5"/>
    </row>
    <row r="336" spans="13:14" x14ac:dyDescent="0.35">
      <c r="M336" s="5"/>
      <c r="N336" s="5"/>
    </row>
    <row r="337" spans="13:14" x14ac:dyDescent="0.35">
      <c r="M337" s="5"/>
      <c r="N337" s="5"/>
    </row>
    <row r="338" spans="13:14" x14ac:dyDescent="0.35">
      <c r="M338" s="5"/>
      <c r="N338" s="5"/>
    </row>
    <row r="339" spans="13:14" x14ac:dyDescent="0.35">
      <c r="M339" s="5"/>
      <c r="N339" s="5"/>
    </row>
    <row r="340" spans="13:14" x14ac:dyDescent="0.35">
      <c r="M340" s="5"/>
      <c r="N340" s="5"/>
    </row>
    <row r="341" spans="13:14" x14ac:dyDescent="0.35">
      <c r="M341" s="5"/>
      <c r="N341" s="5"/>
    </row>
    <row r="342" spans="13:14" x14ac:dyDescent="0.35">
      <c r="M342" s="5"/>
      <c r="N342" s="5"/>
    </row>
    <row r="343" spans="13:14" x14ac:dyDescent="0.35">
      <c r="M343" s="5"/>
      <c r="N343" s="5"/>
    </row>
    <row r="344" spans="13:14" x14ac:dyDescent="0.35">
      <c r="M344" s="5"/>
      <c r="N344" s="5"/>
    </row>
    <row r="345" spans="13:14" x14ac:dyDescent="0.35">
      <c r="M345" s="5"/>
      <c r="N345" s="5"/>
    </row>
    <row r="346" spans="13:14" x14ac:dyDescent="0.35">
      <c r="M346" s="5"/>
      <c r="N346" s="5"/>
    </row>
    <row r="347" spans="13:14" x14ac:dyDescent="0.35">
      <c r="M347" s="5"/>
      <c r="N347" s="5"/>
    </row>
    <row r="348" spans="13:14" x14ac:dyDescent="0.35">
      <c r="M348" s="5"/>
      <c r="N348" s="5"/>
    </row>
    <row r="349" spans="13:14" x14ac:dyDescent="0.35">
      <c r="M349" s="5"/>
      <c r="N349" s="5"/>
    </row>
    <row r="350" spans="13:14" x14ac:dyDescent="0.35">
      <c r="M350" s="5"/>
      <c r="N350" s="5"/>
    </row>
    <row r="351" spans="13:14" x14ac:dyDescent="0.35">
      <c r="M351" s="5"/>
      <c r="N351" s="5"/>
    </row>
    <row r="352" spans="13:14" x14ac:dyDescent="0.35">
      <c r="M352" s="5"/>
      <c r="N352" s="5"/>
    </row>
    <row r="353" spans="13:14" x14ac:dyDescent="0.35">
      <c r="M353" s="5"/>
      <c r="N353" s="5"/>
    </row>
    <row r="354" spans="13:14" x14ac:dyDescent="0.35">
      <c r="M354" s="5"/>
      <c r="N354" s="5"/>
    </row>
    <row r="355" spans="13:14" x14ac:dyDescent="0.35">
      <c r="M355" s="5"/>
      <c r="N355" s="5"/>
    </row>
    <row r="356" spans="13:14" x14ac:dyDescent="0.35">
      <c r="M356" s="5"/>
      <c r="N356" s="5"/>
    </row>
    <row r="357" spans="13:14" x14ac:dyDescent="0.35">
      <c r="M357" s="5"/>
      <c r="N357" s="5"/>
    </row>
    <row r="358" spans="13:14" x14ac:dyDescent="0.35">
      <c r="M358" s="5"/>
      <c r="N358" s="5"/>
    </row>
    <row r="359" spans="13:14" x14ac:dyDescent="0.35">
      <c r="M359" s="5"/>
      <c r="N359" s="5"/>
    </row>
    <row r="360" spans="13:14" x14ac:dyDescent="0.35">
      <c r="M360" s="5"/>
      <c r="N360" s="5"/>
    </row>
    <row r="361" spans="13:14" x14ac:dyDescent="0.35">
      <c r="M361" s="5"/>
      <c r="N361" s="5"/>
    </row>
    <row r="362" spans="13:14" x14ac:dyDescent="0.35">
      <c r="M362" s="5"/>
      <c r="N362" s="5"/>
    </row>
    <row r="363" spans="13:14" x14ac:dyDescent="0.35">
      <c r="M363" s="5"/>
      <c r="N363" s="5"/>
    </row>
    <row r="364" spans="13:14" x14ac:dyDescent="0.35">
      <c r="M364" s="5"/>
      <c r="N364" s="5"/>
    </row>
    <row r="365" spans="13:14" x14ac:dyDescent="0.35">
      <c r="M365" s="5"/>
      <c r="N365" s="5"/>
    </row>
    <row r="366" spans="13:14" x14ac:dyDescent="0.35">
      <c r="M366" s="5"/>
      <c r="N366" s="5"/>
    </row>
    <row r="367" spans="13:14" x14ac:dyDescent="0.35">
      <c r="M367" s="5"/>
      <c r="N367" s="5"/>
    </row>
    <row r="368" spans="13:14" x14ac:dyDescent="0.35">
      <c r="M368" s="5"/>
      <c r="N368" s="5"/>
    </row>
    <row r="369" spans="13:14" x14ac:dyDescent="0.35">
      <c r="M369" s="5"/>
      <c r="N369" s="5"/>
    </row>
    <row r="370" spans="13:14" x14ac:dyDescent="0.35">
      <c r="M370" s="5"/>
      <c r="N370" s="5"/>
    </row>
    <row r="371" spans="13:14" x14ac:dyDescent="0.35">
      <c r="M371" s="5"/>
      <c r="N371" s="5"/>
    </row>
    <row r="372" spans="13:14" x14ac:dyDescent="0.35">
      <c r="M372" s="5"/>
      <c r="N372" s="5"/>
    </row>
    <row r="373" spans="13:14" x14ac:dyDescent="0.35">
      <c r="M373" s="5"/>
      <c r="N373" s="5"/>
    </row>
    <row r="374" spans="13:14" x14ac:dyDescent="0.35">
      <c r="M374" s="5"/>
      <c r="N374" s="5"/>
    </row>
    <row r="375" spans="13:14" x14ac:dyDescent="0.35">
      <c r="M375" s="5"/>
      <c r="N375" s="5"/>
    </row>
    <row r="376" spans="13:14" x14ac:dyDescent="0.35">
      <c r="M376" s="5"/>
      <c r="N376" s="5"/>
    </row>
    <row r="377" spans="13:14" x14ac:dyDescent="0.35">
      <c r="M377" s="5"/>
      <c r="N377" s="5"/>
    </row>
    <row r="378" spans="13:14" x14ac:dyDescent="0.35">
      <c r="M378" s="5"/>
      <c r="N378" s="5"/>
    </row>
    <row r="379" spans="13:14" x14ac:dyDescent="0.35">
      <c r="M379" s="5"/>
      <c r="N379" s="5"/>
    </row>
    <row r="380" spans="13:14" x14ac:dyDescent="0.35">
      <c r="M380" s="5"/>
      <c r="N380" s="5"/>
    </row>
    <row r="381" spans="13:14" x14ac:dyDescent="0.35">
      <c r="M381" s="5"/>
      <c r="N381" s="5"/>
    </row>
    <row r="382" spans="13:14" x14ac:dyDescent="0.35">
      <c r="M382" s="5"/>
      <c r="N382" s="5"/>
    </row>
    <row r="383" spans="13:14" x14ac:dyDescent="0.35">
      <c r="M383" s="5"/>
      <c r="N383" s="5"/>
    </row>
    <row r="384" spans="13:14" x14ac:dyDescent="0.35">
      <c r="M384" s="5"/>
      <c r="N384" s="5"/>
    </row>
    <row r="385" spans="13:14" x14ac:dyDescent="0.35">
      <c r="M385" s="5"/>
      <c r="N385" s="5"/>
    </row>
    <row r="386" spans="13:14" x14ac:dyDescent="0.35">
      <c r="M386" s="5"/>
      <c r="N386" s="5"/>
    </row>
    <row r="387" spans="13:14" x14ac:dyDescent="0.35">
      <c r="M387" s="5"/>
      <c r="N387" s="5"/>
    </row>
    <row r="388" spans="13:14" x14ac:dyDescent="0.35">
      <c r="M388" s="5"/>
      <c r="N388" s="5"/>
    </row>
    <row r="389" spans="13:14" x14ac:dyDescent="0.35">
      <c r="M389" s="5"/>
      <c r="N389" s="5"/>
    </row>
    <row r="390" spans="13:14" x14ac:dyDescent="0.35">
      <c r="M390" s="5"/>
      <c r="N390" s="5"/>
    </row>
    <row r="391" spans="13:14" x14ac:dyDescent="0.35">
      <c r="M391" s="5"/>
      <c r="N391" s="5"/>
    </row>
    <row r="392" spans="13:14" x14ac:dyDescent="0.35">
      <c r="M392" s="5"/>
      <c r="N392" s="5"/>
    </row>
    <row r="393" spans="13:14" x14ac:dyDescent="0.35">
      <c r="M393" s="5"/>
      <c r="N393" s="5"/>
    </row>
    <row r="394" spans="13:14" x14ac:dyDescent="0.35">
      <c r="M394" s="5"/>
      <c r="N394" s="5"/>
    </row>
    <row r="395" spans="13:14" x14ac:dyDescent="0.35">
      <c r="M395" s="5"/>
      <c r="N395" s="5"/>
    </row>
    <row r="396" spans="13:14" x14ac:dyDescent="0.35">
      <c r="M396" s="5"/>
      <c r="N396" s="5"/>
    </row>
    <row r="397" spans="13:14" x14ac:dyDescent="0.35">
      <c r="M397" s="5"/>
      <c r="N397" s="5"/>
    </row>
    <row r="398" spans="13:14" x14ac:dyDescent="0.35">
      <c r="M398" s="5"/>
      <c r="N398" s="5"/>
    </row>
    <row r="399" spans="13:14" x14ac:dyDescent="0.35">
      <c r="M399" s="5"/>
      <c r="N399" s="5"/>
    </row>
    <row r="400" spans="13:14" x14ac:dyDescent="0.35">
      <c r="M400" s="5"/>
      <c r="N400" s="5"/>
    </row>
    <row r="401" spans="13:14" x14ac:dyDescent="0.35">
      <c r="M401" s="5"/>
      <c r="N401" s="5"/>
    </row>
    <row r="402" spans="13:14" x14ac:dyDescent="0.35">
      <c r="M402" s="5"/>
      <c r="N402" s="5"/>
    </row>
    <row r="403" spans="13:14" x14ac:dyDescent="0.35">
      <c r="M403" s="5"/>
      <c r="N403" s="5"/>
    </row>
    <row r="404" spans="13:14" x14ac:dyDescent="0.35">
      <c r="M404" s="5"/>
      <c r="N404" s="5"/>
    </row>
    <row r="405" spans="13:14" x14ac:dyDescent="0.35">
      <c r="M405" s="5"/>
      <c r="N405" s="5"/>
    </row>
    <row r="406" spans="13:14" x14ac:dyDescent="0.35">
      <c r="M406" s="5"/>
      <c r="N406" s="5"/>
    </row>
    <row r="407" spans="13:14" x14ac:dyDescent="0.35">
      <c r="M407" s="5"/>
      <c r="N407" s="5"/>
    </row>
    <row r="408" spans="13:14" x14ac:dyDescent="0.35">
      <c r="M408" s="5"/>
      <c r="N408" s="5"/>
    </row>
    <row r="409" spans="13:14" x14ac:dyDescent="0.35">
      <c r="M409" s="5"/>
      <c r="N409" s="5"/>
    </row>
    <row r="410" spans="13:14" x14ac:dyDescent="0.35">
      <c r="M410" s="5"/>
      <c r="N410" s="5"/>
    </row>
    <row r="411" spans="13:14" x14ac:dyDescent="0.35">
      <c r="M411" s="5"/>
      <c r="N411" s="5"/>
    </row>
    <row r="412" spans="13:14" x14ac:dyDescent="0.35">
      <c r="M412" s="5"/>
      <c r="N412" s="5"/>
    </row>
    <row r="413" spans="13:14" x14ac:dyDescent="0.35">
      <c r="M413" s="5"/>
      <c r="N413" s="5"/>
    </row>
    <row r="414" spans="13:14" x14ac:dyDescent="0.35">
      <c r="M414" s="5"/>
      <c r="N414" s="5"/>
    </row>
    <row r="415" spans="13:14" x14ac:dyDescent="0.35">
      <c r="M415" s="5"/>
      <c r="N415" s="5"/>
    </row>
    <row r="416" spans="13:14" x14ac:dyDescent="0.35">
      <c r="M416" s="5"/>
      <c r="N416" s="5"/>
    </row>
    <row r="417" spans="13:14" x14ac:dyDescent="0.35">
      <c r="M417" s="5"/>
      <c r="N417" s="5"/>
    </row>
    <row r="418" spans="13:14" x14ac:dyDescent="0.35">
      <c r="M418" s="5"/>
      <c r="N418" s="5"/>
    </row>
    <row r="419" spans="13:14" x14ac:dyDescent="0.35">
      <c r="M419" s="5"/>
      <c r="N419" s="5"/>
    </row>
    <row r="420" spans="13:14" x14ac:dyDescent="0.35">
      <c r="M420" s="5"/>
      <c r="N420" s="5"/>
    </row>
    <row r="421" spans="13:14" x14ac:dyDescent="0.35">
      <c r="M421" s="5"/>
      <c r="N421" s="5"/>
    </row>
    <row r="422" spans="13:14" x14ac:dyDescent="0.35">
      <c r="M422" s="5"/>
      <c r="N422" s="5"/>
    </row>
    <row r="423" spans="13:14" x14ac:dyDescent="0.35">
      <c r="M423" s="5"/>
      <c r="N423" s="5"/>
    </row>
    <row r="424" spans="13:14" x14ac:dyDescent="0.35">
      <c r="M424" s="5"/>
      <c r="N424" s="5"/>
    </row>
    <row r="425" spans="13:14" x14ac:dyDescent="0.35">
      <c r="M425" s="5"/>
      <c r="N425" s="5"/>
    </row>
    <row r="426" spans="13:14" x14ac:dyDescent="0.35">
      <c r="M426" s="5"/>
      <c r="N426" s="5"/>
    </row>
    <row r="427" spans="13:14" x14ac:dyDescent="0.35">
      <c r="M427" s="5"/>
      <c r="N427" s="5"/>
    </row>
    <row r="428" spans="13:14" x14ac:dyDescent="0.35">
      <c r="M428" s="5"/>
      <c r="N428" s="5"/>
    </row>
    <row r="429" spans="13:14" x14ac:dyDescent="0.35">
      <c r="M429" s="5"/>
      <c r="N429" s="5"/>
    </row>
    <row r="430" spans="13:14" x14ac:dyDescent="0.35">
      <c r="M430" s="5"/>
      <c r="N430" s="5"/>
    </row>
    <row r="431" spans="13:14" x14ac:dyDescent="0.35">
      <c r="M431" s="5"/>
      <c r="N431" s="5"/>
    </row>
    <row r="432" spans="13:14" x14ac:dyDescent="0.35">
      <c r="M432" s="5"/>
      <c r="N432" s="5"/>
    </row>
    <row r="433" spans="13:14" x14ac:dyDescent="0.35">
      <c r="M433" s="5"/>
      <c r="N433" s="5"/>
    </row>
    <row r="434" spans="13:14" x14ac:dyDescent="0.35">
      <c r="M434" s="5"/>
      <c r="N434" s="5"/>
    </row>
    <row r="435" spans="13:14" x14ac:dyDescent="0.35">
      <c r="M435" s="5"/>
      <c r="N435" s="5"/>
    </row>
    <row r="436" spans="13:14" x14ac:dyDescent="0.35">
      <c r="M436" s="5"/>
      <c r="N436" s="5"/>
    </row>
    <row r="437" spans="13:14" x14ac:dyDescent="0.35">
      <c r="M437" s="5"/>
      <c r="N437" s="5"/>
    </row>
    <row r="438" spans="13:14" x14ac:dyDescent="0.35">
      <c r="M438" s="5"/>
      <c r="N438" s="5"/>
    </row>
    <row r="439" spans="13:14" x14ac:dyDescent="0.35">
      <c r="M439" s="5"/>
      <c r="N439" s="5"/>
    </row>
    <row r="440" spans="13:14" x14ac:dyDescent="0.35">
      <c r="M440" s="5"/>
      <c r="N440" s="5"/>
    </row>
    <row r="441" spans="13:14" x14ac:dyDescent="0.35">
      <c r="M441" s="5"/>
      <c r="N441" s="5"/>
    </row>
    <row r="442" spans="13:14" x14ac:dyDescent="0.35">
      <c r="M442" s="5"/>
      <c r="N442" s="5"/>
    </row>
    <row r="443" spans="13:14" x14ac:dyDescent="0.35">
      <c r="M443" s="5"/>
      <c r="N443" s="5"/>
    </row>
    <row r="444" spans="13:14" x14ac:dyDescent="0.35">
      <c r="M444" s="5"/>
      <c r="N444" s="5"/>
    </row>
    <row r="445" spans="13:14" x14ac:dyDescent="0.35">
      <c r="M445" s="5"/>
      <c r="N445" s="5"/>
    </row>
    <row r="446" spans="13:14" x14ac:dyDescent="0.35">
      <c r="M446" s="5"/>
      <c r="N446" s="5"/>
    </row>
    <row r="447" spans="13:14" x14ac:dyDescent="0.35">
      <c r="M447" s="5"/>
      <c r="N447" s="5"/>
    </row>
    <row r="448" spans="13:14" x14ac:dyDescent="0.35">
      <c r="M448" s="5"/>
      <c r="N448" s="5"/>
    </row>
    <row r="449" spans="13:14" x14ac:dyDescent="0.35">
      <c r="M449" s="5"/>
      <c r="N449" s="5"/>
    </row>
    <row r="450" spans="13:14" x14ac:dyDescent="0.35">
      <c r="M450" s="5"/>
      <c r="N450" s="5"/>
    </row>
    <row r="451" spans="13:14" x14ac:dyDescent="0.35">
      <c r="M451" s="5"/>
      <c r="N451" s="5"/>
    </row>
    <row r="452" spans="13:14" x14ac:dyDescent="0.35">
      <c r="M452" s="5"/>
      <c r="N452" s="5"/>
    </row>
    <row r="453" spans="13:14" x14ac:dyDescent="0.35">
      <c r="M453" s="5"/>
      <c r="N453" s="5"/>
    </row>
    <row r="454" spans="13:14" x14ac:dyDescent="0.35">
      <c r="M454" s="5"/>
      <c r="N454" s="5"/>
    </row>
    <row r="455" spans="13:14" x14ac:dyDescent="0.35">
      <c r="M455" s="5"/>
      <c r="N455" s="5"/>
    </row>
    <row r="456" spans="13:14" x14ac:dyDescent="0.35">
      <c r="M456" s="5"/>
      <c r="N456" s="5"/>
    </row>
    <row r="457" spans="13:14" x14ac:dyDescent="0.35">
      <c r="M457" s="5"/>
      <c r="N457" s="5"/>
    </row>
    <row r="458" spans="13:14" x14ac:dyDescent="0.35">
      <c r="M458" s="5"/>
      <c r="N458" s="5"/>
    </row>
    <row r="459" spans="13:14" x14ac:dyDescent="0.35">
      <c r="M459" s="5"/>
      <c r="N459" s="5"/>
    </row>
    <row r="460" spans="13:14" x14ac:dyDescent="0.35">
      <c r="M460" s="5"/>
      <c r="N460" s="5"/>
    </row>
    <row r="461" spans="13:14" x14ac:dyDescent="0.35">
      <c r="M461" s="5"/>
      <c r="N461" s="5"/>
    </row>
    <row r="462" spans="13:14" x14ac:dyDescent="0.35">
      <c r="M462" s="5"/>
      <c r="N462" s="5"/>
    </row>
    <row r="463" spans="13:14" x14ac:dyDescent="0.35">
      <c r="M463" s="5"/>
      <c r="N463" s="5"/>
    </row>
    <row r="464" spans="13:14" x14ac:dyDescent="0.35">
      <c r="M464" s="5"/>
      <c r="N464" s="5"/>
    </row>
    <row r="465" spans="13:14" x14ac:dyDescent="0.35">
      <c r="M465" s="5"/>
      <c r="N465" s="5"/>
    </row>
    <row r="466" spans="13:14" x14ac:dyDescent="0.35">
      <c r="M466" s="5"/>
      <c r="N466" s="5"/>
    </row>
    <row r="467" spans="13:14" x14ac:dyDescent="0.35">
      <c r="M467" s="5"/>
      <c r="N467" s="5"/>
    </row>
    <row r="468" spans="13:14" x14ac:dyDescent="0.35">
      <c r="M468" s="5"/>
      <c r="N468" s="5"/>
    </row>
    <row r="469" spans="13:14" x14ac:dyDescent="0.35">
      <c r="M469" s="5"/>
      <c r="N469" s="5"/>
    </row>
    <row r="470" spans="13:14" x14ac:dyDescent="0.35">
      <c r="M470" s="5"/>
      <c r="N470" s="5"/>
    </row>
    <row r="471" spans="13:14" x14ac:dyDescent="0.35">
      <c r="M471" s="5"/>
      <c r="N471" s="5"/>
    </row>
    <row r="472" spans="13:14" x14ac:dyDescent="0.35">
      <c r="M472" s="5"/>
      <c r="N472" s="5"/>
    </row>
    <row r="473" spans="13:14" x14ac:dyDescent="0.35">
      <c r="M473" s="5"/>
      <c r="N473" s="5"/>
    </row>
    <row r="474" spans="13:14" x14ac:dyDescent="0.35">
      <c r="M474" s="5"/>
      <c r="N474" s="5"/>
    </row>
    <row r="475" spans="13:14" x14ac:dyDescent="0.35">
      <c r="M475" s="5"/>
      <c r="N475" s="5"/>
    </row>
    <row r="476" spans="13:14" x14ac:dyDescent="0.35">
      <c r="M476" s="5"/>
      <c r="N476" s="5"/>
    </row>
    <row r="477" spans="13:14" x14ac:dyDescent="0.35">
      <c r="M477" s="5"/>
      <c r="N477" s="5"/>
    </row>
    <row r="478" spans="13:14" x14ac:dyDescent="0.35">
      <c r="M478" s="5"/>
      <c r="N478" s="5"/>
    </row>
    <row r="479" spans="13:14" x14ac:dyDescent="0.35">
      <c r="M479" s="5"/>
      <c r="N479" s="5"/>
    </row>
    <row r="480" spans="13:14" x14ac:dyDescent="0.35">
      <c r="M480" s="5"/>
      <c r="N480" s="5"/>
    </row>
    <row r="481" spans="13:14" x14ac:dyDescent="0.35">
      <c r="M481" s="5"/>
      <c r="N481" s="5"/>
    </row>
    <row r="482" spans="13:14" x14ac:dyDescent="0.35">
      <c r="M482" s="5"/>
      <c r="N482" s="5"/>
    </row>
    <row r="483" spans="13:14" x14ac:dyDescent="0.35">
      <c r="M483" s="5"/>
      <c r="N483" s="5"/>
    </row>
    <row r="484" spans="13:14" x14ac:dyDescent="0.35">
      <c r="M484" s="5"/>
      <c r="N484" s="5"/>
    </row>
    <row r="485" spans="13:14" x14ac:dyDescent="0.35">
      <c r="M485" s="5"/>
      <c r="N485" s="5"/>
    </row>
    <row r="486" spans="13:14" x14ac:dyDescent="0.35">
      <c r="M486" s="5"/>
      <c r="N486" s="5"/>
    </row>
    <row r="487" spans="13:14" x14ac:dyDescent="0.35">
      <c r="M487" s="5"/>
      <c r="N487" s="5"/>
    </row>
    <row r="488" spans="13:14" x14ac:dyDescent="0.35">
      <c r="M488" s="5"/>
      <c r="N488" s="5"/>
    </row>
    <row r="489" spans="13:14" x14ac:dyDescent="0.35">
      <c r="M489" s="5"/>
      <c r="N489" s="5"/>
    </row>
    <row r="490" spans="13:14" x14ac:dyDescent="0.35">
      <c r="M490" s="5"/>
      <c r="N490" s="5"/>
    </row>
    <row r="491" spans="13:14" x14ac:dyDescent="0.35">
      <c r="M491" s="5"/>
      <c r="N491" s="5"/>
    </row>
    <row r="492" spans="13:14" x14ac:dyDescent="0.35">
      <c r="M492" s="5"/>
      <c r="N492" s="5"/>
    </row>
    <row r="493" spans="13:14" x14ac:dyDescent="0.35">
      <c r="M493" s="5"/>
      <c r="N493" s="5"/>
    </row>
    <row r="494" spans="13:14" x14ac:dyDescent="0.35">
      <c r="M494" s="5"/>
      <c r="N494" s="5"/>
    </row>
    <row r="495" spans="13:14" x14ac:dyDescent="0.35">
      <c r="M495" s="5"/>
      <c r="N495" s="5"/>
    </row>
    <row r="496" spans="13:14" x14ac:dyDescent="0.35">
      <c r="M496" s="5"/>
      <c r="N496" s="5"/>
    </row>
    <row r="497" spans="13:14" x14ac:dyDescent="0.35">
      <c r="M497" s="5"/>
      <c r="N497" s="5"/>
    </row>
    <row r="498" spans="13:14" x14ac:dyDescent="0.35">
      <c r="M498" s="5"/>
      <c r="N498" s="5"/>
    </row>
    <row r="499" spans="13:14" x14ac:dyDescent="0.35">
      <c r="M499" s="5"/>
      <c r="N499" s="5"/>
    </row>
    <row r="500" spans="13:14" x14ac:dyDescent="0.35">
      <c r="M500" s="5"/>
      <c r="N500" s="5"/>
    </row>
    <row r="501" spans="13:14" x14ac:dyDescent="0.35">
      <c r="M501" s="5"/>
      <c r="N501" s="5"/>
    </row>
    <row r="502" spans="13:14" x14ac:dyDescent="0.35">
      <c r="M502" s="5"/>
      <c r="N502" s="5"/>
    </row>
    <row r="503" spans="13:14" x14ac:dyDescent="0.35">
      <c r="M503" s="5"/>
      <c r="N503" s="5"/>
    </row>
    <row r="504" spans="13:14" x14ac:dyDescent="0.35">
      <c r="M504" s="5"/>
      <c r="N504" s="5"/>
    </row>
    <row r="505" spans="13:14" x14ac:dyDescent="0.35">
      <c r="M505" s="5"/>
      <c r="N505" s="5"/>
    </row>
    <row r="506" spans="13:14" x14ac:dyDescent="0.35">
      <c r="M506" s="5"/>
      <c r="N506" s="5"/>
    </row>
    <row r="507" spans="13:14" x14ac:dyDescent="0.35">
      <c r="M507" s="5"/>
      <c r="N507" s="5"/>
    </row>
    <row r="508" spans="13:14" x14ac:dyDescent="0.35">
      <c r="M508" s="5"/>
      <c r="N508" s="5"/>
    </row>
    <row r="509" spans="13:14" x14ac:dyDescent="0.35">
      <c r="M509" s="5"/>
      <c r="N509" s="5"/>
    </row>
    <row r="510" spans="13:14" x14ac:dyDescent="0.35">
      <c r="M510" s="5"/>
      <c r="N510" s="5"/>
    </row>
    <row r="511" spans="13:14" x14ac:dyDescent="0.35">
      <c r="M511" s="5"/>
      <c r="N511" s="5"/>
    </row>
    <row r="512" spans="13:14" x14ac:dyDescent="0.35">
      <c r="M512" s="5"/>
      <c r="N512" s="5"/>
    </row>
    <row r="513" spans="13:14" x14ac:dyDescent="0.35">
      <c r="M513" s="5"/>
      <c r="N513" s="5"/>
    </row>
    <row r="514" spans="13:14" x14ac:dyDescent="0.35">
      <c r="M514" s="5"/>
      <c r="N514" s="5"/>
    </row>
    <row r="515" spans="13:14" x14ac:dyDescent="0.35">
      <c r="M515" s="5"/>
      <c r="N515" s="5"/>
    </row>
    <row r="516" spans="13:14" x14ac:dyDescent="0.35">
      <c r="M516" s="5"/>
      <c r="N516" s="5"/>
    </row>
    <row r="517" spans="13:14" x14ac:dyDescent="0.35">
      <c r="M517" s="5"/>
      <c r="N517" s="5"/>
    </row>
    <row r="518" spans="13:14" x14ac:dyDescent="0.35">
      <c r="M518" s="5"/>
      <c r="N518" s="5"/>
    </row>
    <row r="519" spans="13:14" x14ac:dyDescent="0.35">
      <c r="M519" s="5"/>
      <c r="N519" s="5"/>
    </row>
    <row r="520" spans="13:14" x14ac:dyDescent="0.35">
      <c r="M520" s="5"/>
      <c r="N520" s="5"/>
    </row>
    <row r="521" spans="13:14" x14ac:dyDescent="0.35">
      <c r="M521" s="5"/>
      <c r="N521" s="5"/>
    </row>
    <row r="522" spans="13:14" x14ac:dyDescent="0.35">
      <c r="M522" s="5"/>
      <c r="N522" s="5"/>
    </row>
    <row r="523" spans="13:14" x14ac:dyDescent="0.35">
      <c r="M523" s="5"/>
      <c r="N523" s="5"/>
    </row>
    <row r="524" spans="13:14" x14ac:dyDescent="0.35">
      <c r="M524" s="5"/>
      <c r="N524" s="5"/>
    </row>
    <row r="525" spans="13:14" x14ac:dyDescent="0.35">
      <c r="M525" s="5"/>
      <c r="N525" s="5"/>
    </row>
    <row r="526" spans="13:14" x14ac:dyDescent="0.35">
      <c r="M526" s="5"/>
      <c r="N526" s="5"/>
    </row>
    <row r="527" spans="13:14" x14ac:dyDescent="0.35">
      <c r="M527" s="5"/>
      <c r="N527" s="5"/>
    </row>
    <row r="528" spans="13:14" x14ac:dyDescent="0.35">
      <c r="M528" s="5"/>
      <c r="N528" s="5"/>
    </row>
    <row r="529" spans="13:14" x14ac:dyDescent="0.35">
      <c r="M529" s="5"/>
      <c r="N529" s="5"/>
    </row>
    <row r="530" spans="13:14" x14ac:dyDescent="0.35">
      <c r="M530" s="5"/>
      <c r="N530" s="5"/>
    </row>
    <row r="531" spans="13:14" x14ac:dyDescent="0.35">
      <c r="M531" s="5"/>
      <c r="N531" s="5"/>
    </row>
    <row r="532" spans="13:14" x14ac:dyDescent="0.35">
      <c r="M532" s="5"/>
      <c r="N532" s="5"/>
    </row>
    <row r="533" spans="13:14" x14ac:dyDescent="0.35">
      <c r="M533" s="5"/>
      <c r="N533" s="5"/>
    </row>
    <row r="534" spans="13:14" x14ac:dyDescent="0.35">
      <c r="M534" s="5"/>
      <c r="N534" s="5"/>
    </row>
    <row r="535" spans="13:14" x14ac:dyDescent="0.35">
      <c r="M535" s="5"/>
      <c r="N535" s="5"/>
    </row>
    <row r="536" spans="13:14" x14ac:dyDescent="0.35">
      <c r="M536" s="5"/>
      <c r="N536" s="5"/>
    </row>
    <row r="537" spans="13:14" x14ac:dyDescent="0.35">
      <c r="M537" s="5"/>
      <c r="N537" s="5"/>
    </row>
    <row r="538" spans="13:14" x14ac:dyDescent="0.35">
      <c r="M538" s="5"/>
      <c r="N538" s="5"/>
    </row>
    <row r="539" spans="13:14" x14ac:dyDescent="0.35">
      <c r="M539" s="5"/>
      <c r="N539" s="5"/>
    </row>
    <row r="540" spans="13:14" x14ac:dyDescent="0.35">
      <c r="M540" s="5"/>
      <c r="N540" s="5"/>
    </row>
    <row r="541" spans="13:14" x14ac:dyDescent="0.35">
      <c r="M541" s="5"/>
      <c r="N541" s="5"/>
    </row>
    <row r="542" spans="13:14" x14ac:dyDescent="0.35">
      <c r="M542" s="5"/>
      <c r="N542" s="5"/>
    </row>
    <row r="543" spans="13:14" x14ac:dyDescent="0.35">
      <c r="M543" s="5"/>
      <c r="N543" s="5"/>
    </row>
    <row r="544" spans="13:14" x14ac:dyDescent="0.35">
      <c r="M544" s="5"/>
      <c r="N544" s="5"/>
    </row>
    <row r="545" spans="13:14" x14ac:dyDescent="0.35">
      <c r="M545" s="5"/>
      <c r="N545" s="5"/>
    </row>
    <row r="546" spans="13:14" x14ac:dyDescent="0.35">
      <c r="M546" s="5"/>
      <c r="N546" s="5"/>
    </row>
    <row r="547" spans="13:14" x14ac:dyDescent="0.35">
      <c r="M547" s="5"/>
      <c r="N547" s="5"/>
    </row>
    <row r="548" spans="13:14" x14ac:dyDescent="0.35">
      <c r="M548" s="5"/>
      <c r="N548" s="5"/>
    </row>
    <row r="549" spans="13:14" x14ac:dyDescent="0.35">
      <c r="M549" s="5"/>
      <c r="N549" s="5"/>
    </row>
    <row r="550" spans="13:14" x14ac:dyDescent="0.35">
      <c r="M550" s="5"/>
      <c r="N550" s="5"/>
    </row>
    <row r="551" spans="13:14" x14ac:dyDescent="0.35">
      <c r="M551" s="5"/>
      <c r="N551" s="5"/>
    </row>
    <row r="552" spans="13:14" x14ac:dyDescent="0.35">
      <c r="M552" s="5"/>
      <c r="N552" s="5"/>
    </row>
    <row r="553" spans="13:14" x14ac:dyDescent="0.35">
      <c r="M553" s="5"/>
      <c r="N553" s="5"/>
    </row>
    <row r="554" spans="13:14" x14ac:dyDescent="0.35">
      <c r="M554" s="5"/>
      <c r="N554" s="5"/>
    </row>
    <row r="555" spans="13:14" x14ac:dyDescent="0.35">
      <c r="M555" s="5"/>
      <c r="N555" s="5"/>
    </row>
    <row r="556" spans="13:14" x14ac:dyDescent="0.35">
      <c r="M556" s="5"/>
      <c r="N556" s="5"/>
    </row>
    <row r="557" spans="13:14" x14ac:dyDescent="0.35">
      <c r="M557" s="5"/>
      <c r="N557" s="5"/>
    </row>
    <row r="558" spans="13:14" x14ac:dyDescent="0.35">
      <c r="M558" s="5"/>
      <c r="N558" s="5"/>
    </row>
    <row r="559" spans="13:14" x14ac:dyDescent="0.35">
      <c r="M559" s="5"/>
      <c r="N559" s="5"/>
    </row>
    <row r="560" spans="13:14" x14ac:dyDescent="0.35">
      <c r="M560" s="5"/>
      <c r="N560" s="5"/>
    </row>
    <row r="561" spans="13:14" x14ac:dyDescent="0.35">
      <c r="M561" s="5"/>
      <c r="N561" s="5"/>
    </row>
    <row r="562" spans="13:14" x14ac:dyDescent="0.35">
      <c r="M562" s="5"/>
      <c r="N562" s="5"/>
    </row>
    <row r="563" spans="13:14" x14ac:dyDescent="0.35">
      <c r="M563" s="5"/>
      <c r="N563" s="5"/>
    </row>
    <row r="564" spans="13:14" x14ac:dyDescent="0.35">
      <c r="M564" s="5"/>
      <c r="N564" s="5"/>
    </row>
    <row r="565" spans="13:14" x14ac:dyDescent="0.35">
      <c r="M565" s="5"/>
      <c r="N565" s="5"/>
    </row>
    <row r="566" spans="13:14" x14ac:dyDescent="0.35">
      <c r="M566" s="5"/>
      <c r="N566" s="5"/>
    </row>
    <row r="567" spans="13:14" x14ac:dyDescent="0.35">
      <c r="M567" s="5"/>
      <c r="N567" s="5"/>
    </row>
    <row r="568" spans="13:14" x14ac:dyDescent="0.35">
      <c r="M568" s="5"/>
      <c r="N568" s="5"/>
    </row>
    <row r="569" spans="13:14" x14ac:dyDescent="0.35">
      <c r="M569" s="5"/>
      <c r="N569" s="5"/>
    </row>
    <row r="570" spans="13:14" x14ac:dyDescent="0.35">
      <c r="M570" s="5"/>
      <c r="N570" s="5"/>
    </row>
    <row r="571" spans="13:14" x14ac:dyDescent="0.35">
      <c r="M571" s="5"/>
      <c r="N571" s="5"/>
    </row>
    <row r="572" spans="13:14" x14ac:dyDescent="0.35">
      <c r="M572" s="5"/>
      <c r="N572" s="5"/>
    </row>
    <row r="573" spans="13:14" x14ac:dyDescent="0.35">
      <c r="M573" s="5"/>
      <c r="N573" s="5"/>
    </row>
    <row r="574" spans="13:14" x14ac:dyDescent="0.35">
      <c r="M574" s="5"/>
      <c r="N574" s="5"/>
    </row>
    <row r="575" spans="13:14" x14ac:dyDescent="0.35">
      <c r="M575" s="5"/>
      <c r="N575" s="5"/>
    </row>
    <row r="576" spans="13:14" x14ac:dyDescent="0.35">
      <c r="M576" s="5"/>
      <c r="N576" s="5"/>
    </row>
    <row r="577" spans="13:14" x14ac:dyDescent="0.35">
      <c r="M577" s="5"/>
      <c r="N577" s="5"/>
    </row>
    <row r="578" spans="13:14" x14ac:dyDescent="0.35">
      <c r="M578" s="5"/>
      <c r="N578" s="5"/>
    </row>
    <row r="579" spans="13:14" x14ac:dyDescent="0.35">
      <c r="M579" s="5"/>
      <c r="N579" s="5"/>
    </row>
    <row r="580" spans="13:14" x14ac:dyDescent="0.35">
      <c r="M580" s="5"/>
      <c r="N580" s="5"/>
    </row>
    <row r="581" spans="13:14" x14ac:dyDescent="0.35">
      <c r="M581" s="5"/>
      <c r="N581" s="5"/>
    </row>
    <row r="582" spans="13:14" x14ac:dyDescent="0.35">
      <c r="M582" s="5"/>
      <c r="N582" s="5"/>
    </row>
    <row r="583" spans="13:14" x14ac:dyDescent="0.35">
      <c r="M583" s="5"/>
      <c r="N583" s="5"/>
    </row>
    <row r="584" spans="13:14" x14ac:dyDescent="0.35">
      <c r="M584" s="5"/>
      <c r="N584" s="5"/>
    </row>
    <row r="585" spans="13:14" x14ac:dyDescent="0.35">
      <c r="M585" s="5"/>
      <c r="N585" s="5"/>
    </row>
    <row r="586" spans="13:14" x14ac:dyDescent="0.35">
      <c r="M586" s="5"/>
      <c r="N586" s="5"/>
    </row>
    <row r="587" spans="13:14" x14ac:dyDescent="0.35">
      <c r="M587" s="5"/>
      <c r="N587" s="5"/>
    </row>
    <row r="588" spans="13:14" x14ac:dyDescent="0.35">
      <c r="M588" s="5"/>
      <c r="N588" s="5"/>
    </row>
    <row r="589" spans="13:14" x14ac:dyDescent="0.35">
      <c r="M589" s="5"/>
      <c r="N589" s="5"/>
    </row>
    <row r="590" spans="13:14" x14ac:dyDescent="0.35">
      <c r="M590" s="5"/>
      <c r="N590" s="5"/>
    </row>
    <row r="591" spans="13:14" x14ac:dyDescent="0.35">
      <c r="M591" s="5"/>
      <c r="N591" s="5"/>
    </row>
    <row r="592" spans="13:14" x14ac:dyDescent="0.35">
      <c r="M592" s="5"/>
      <c r="N592" s="5"/>
    </row>
    <row r="593" spans="13:14" x14ac:dyDescent="0.35">
      <c r="M593" s="5"/>
      <c r="N593" s="5"/>
    </row>
    <row r="594" spans="13:14" x14ac:dyDescent="0.35">
      <c r="M594" s="5"/>
      <c r="N594" s="5"/>
    </row>
    <row r="595" spans="13:14" x14ac:dyDescent="0.35">
      <c r="M595" s="5"/>
      <c r="N595" s="5"/>
    </row>
    <row r="596" spans="13:14" x14ac:dyDescent="0.35">
      <c r="M596" s="5"/>
      <c r="N596" s="5"/>
    </row>
    <row r="597" spans="13:14" x14ac:dyDescent="0.35">
      <c r="M597" s="5"/>
      <c r="N597" s="5"/>
    </row>
    <row r="598" spans="13:14" x14ac:dyDescent="0.35">
      <c r="M598" s="5"/>
      <c r="N598" s="5"/>
    </row>
    <row r="599" spans="13:14" x14ac:dyDescent="0.35">
      <c r="M599" s="5"/>
      <c r="N599" s="5"/>
    </row>
    <row r="600" spans="13:14" x14ac:dyDescent="0.35">
      <c r="M600" s="5"/>
      <c r="N600" s="5"/>
    </row>
    <row r="601" spans="13:14" x14ac:dyDescent="0.35">
      <c r="M601" s="5"/>
      <c r="N601" s="5"/>
    </row>
    <row r="602" spans="13:14" x14ac:dyDescent="0.35">
      <c r="M602" s="5"/>
      <c r="N602" s="5"/>
    </row>
    <row r="603" spans="13:14" x14ac:dyDescent="0.35">
      <c r="M603" s="5"/>
      <c r="N603" s="5"/>
    </row>
    <row r="604" spans="13:14" x14ac:dyDescent="0.35">
      <c r="M604" s="5"/>
      <c r="N604" s="5"/>
    </row>
    <row r="605" spans="13:14" x14ac:dyDescent="0.35">
      <c r="M605" s="5"/>
      <c r="N605" s="5"/>
    </row>
    <row r="606" spans="13:14" x14ac:dyDescent="0.35">
      <c r="M606" s="5"/>
      <c r="N606" s="5"/>
    </row>
    <row r="607" spans="13:14" x14ac:dyDescent="0.35">
      <c r="M607" s="5"/>
      <c r="N607" s="5"/>
    </row>
    <row r="608" spans="13:14" x14ac:dyDescent="0.35">
      <c r="M608" s="5"/>
      <c r="N608" s="5"/>
    </row>
    <row r="609" spans="13:14" x14ac:dyDescent="0.35">
      <c r="M609" s="5"/>
      <c r="N609" s="5"/>
    </row>
    <row r="610" spans="13:14" x14ac:dyDescent="0.35">
      <c r="M610" s="5"/>
      <c r="N610" s="5"/>
    </row>
    <row r="611" spans="13:14" x14ac:dyDescent="0.35">
      <c r="M611" s="5"/>
      <c r="N611" s="5"/>
    </row>
    <row r="612" spans="13:14" x14ac:dyDescent="0.35">
      <c r="M612" s="5"/>
      <c r="N612" s="5"/>
    </row>
    <row r="613" spans="13:14" x14ac:dyDescent="0.35">
      <c r="M613" s="5"/>
      <c r="N613" s="5"/>
    </row>
    <row r="614" spans="13:14" x14ac:dyDescent="0.35">
      <c r="M614" s="5"/>
      <c r="N614" s="5"/>
    </row>
    <row r="615" spans="13:14" x14ac:dyDescent="0.35">
      <c r="M615" s="5"/>
      <c r="N615" s="5"/>
    </row>
    <row r="616" spans="13:14" x14ac:dyDescent="0.35">
      <c r="M616" s="5"/>
      <c r="N616" s="5"/>
    </row>
    <row r="617" spans="13:14" x14ac:dyDescent="0.35">
      <c r="M617" s="5"/>
      <c r="N617" s="5"/>
    </row>
    <row r="618" spans="13:14" x14ac:dyDescent="0.35">
      <c r="M618" s="5"/>
      <c r="N618" s="5"/>
    </row>
    <row r="619" spans="13:14" x14ac:dyDescent="0.35">
      <c r="M619" s="5"/>
      <c r="N619" s="5"/>
    </row>
    <row r="620" spans="13:14" x14ac:dyDescent="0.35">
      <c r="M620" s="5"/>
      <c r="N620" s="5"/>
    </row>
    <row r="621" spans="13:14" x14ac:dyDescent="0.35">
      <c r="M621" s="5"/>
      <c r="N621" s="5"/>
    </row>
    <row r="622" spans="13:14" x14ac:dyDescent="0.35">
      <c r="M622" s="5"/>
      <c r="N622" s="5"/>
    </row>
    <row r="623" spans="13:14" x14ac:dyDescent="0.35">
      <c r="M623" s="5"/>
      <c r="N623" s="5"/>
    </row>
    <row r="624" spans="13:14" x14ac:dyDescent="0.35">
      <c r="M624" s="5"/>
      <c r="N624" s="5"/>
    </row>
    <row r="625" spans="13:14" x14ac:dyDescent="0.35">
      <c r="M625" s="5"/>
      <c r="N625" s="5"/>
    </row>
    <row r="626" spans="13:14" x14ac:dyDescent="0.35">
      <c r="M626" s="5"/>
      <c r="N626" s="5"/>
    </row>
    <row r="627" spans="13:14" x14ac:dyDescent="0.35">
      <c r="M627" s="5"/>
      <c r="N627" s="5"/>
    </row>
    <row r="628" spans="13:14" x14ac:dyDescent="0.35">
      <c r="M628" s="5"/>
      <c r="N628" s="5"/>
    </row>
    <row r="629" spans="13:14" x14ac:dyDescent="0.35">
      <c r="M629" s="5"/>
      <c r="N629" s="5"/>
    </row>
    <row r="630" spans="13:14" x14ac:dyDescent="0.35">
      <c r="M630" s="5"/>
      <c r="N630" s="5"/>
    </row>
    <row r="631" spans="13:14" x14ac:dyDescent="0.35">
      <c r="M631" s="5"/>
      <c r="N631" s="5"/>
    </row>
    <row r="632" spans="13:14" x14ac:dyDescent="0.35">
      <c r="M632" s="5"/>
      <c r="N632" s="5"/>
    </row>
    <row r="633" spans="13:14" x14ac:dyDescent="0.35">
      <c r="M633" s="5"/>
      <c r="N633" s="5"/>
    </row>
    <row r="634" spans="13:14" x14ac:dyDescent="0.35">
      <c r="M634" s="5"/>
      <c r="N634" s="5"/>
    </row>
    <row r="635" spans="13:14" x14ac:dyDescent="0.35">
      <c r="M635" s="5"/>
      <c r="N635" s="5"/>
    </row>
    <row r="636" spans="13:14" x14ac:dyDescent="0.35">
      <c r="M636" s="5"/>
      <c r="N636" s="5"/>
    </row>
    <row r="637" spans="13:14" x14ac:dyDescent="0.35">
      <c r="M637" s="5"/>
      <c r="N637" s="5"/>
    </row>
    <row r="638" spans="13:14" x14ac:dyDescent="0.35">
      <c r="M638" s="5"/>
      <c r="N638" s="5"/>
    </row>
    <row r="639" spans="13:14" x14ac:dyDescent="0.35">
      <c r="M639" s="5"/>
      <c r="N639" s="5"/>
    </row>
    <row r="640" spans="13:14" x14ac:dyDescent="0.35">
      <c r="M640" s="5"/>
      <c r="N640" s="5"/>
    </row>
    <row r="641" spans="13:14" x14ac:dyDescent="0.35">
      <c r="M641" s="5"/>
      <c r="N641" s="5"/>
    </row>
    <row r="642" spans="13:14" x14ac:dyDescent="0.35">
      <c r="M642" s="5"/>
      <c r="N642" s="5"/>
    </row>
    <row r="643" spans="13:14" x14ac:dyDescent="0.35">
      <c r="M643" s="5"/>
      <c r="N643" s="5"/>
    </row>
    <row r="644" spans="13:14" x14ac:dyDescent="0.35">
      <c r="M644" s="5"/>
      <c r="N644" s="5"/>
    </row>
    <row r="645" spans="13:14" x14ac:dyDescent="0.35">
      <c r="M645" s="5"/>
      <c r="N645" s="5"/>
    </row>
    <row r="646" spans="13:14" x14ac:dyDescent="0.35">
      <c r="M646" s="5"/>
      <c r="N646" s="5"/>
    </row>
    <row r="647" spans="13:14" x14ac:dyDescent="0.35">
      <c r="M647" s="5"/>
      <c r="N647" s="5"/>
    </row>
    <row r="648" spans="13:14" x14ac:dyDescent="0.35">
      <c r="M648" s="5"/>
      <c r="N648" s="5"/>
    </row>
    <row r="649" spans="13:14" x14ac:dyDescent="0.35">
      <c r="M649" s="5"/>
      <c r="N649" s="5"/>
    </row>
    <row r="650" spans="13:14" x14ac:dyDescent="0.35">
      <c r="M650" s="5"/>
      <c r="N650" s="5"/>
    </row>
    <row r="651" spans="13:14" x14ac:dyDescent="0.35">
      <c r="M651" s="5"/>
      <c r="N651" s="5"/>
    </row>
    <row r="652" spans="13:14" x14ac:dyDescent="0.35">
      <c r="M652" s="5"/>
      <c r="N652" s="5"/>
    </row>
    <row r="653" spans="13:14" x14ac:dyDescent="0.35">
      <c r="M653" s="5"/>
      <c r="N653" s="5"/>
    </row>
    <row r="654" spans="13:14" x14ac:dyDescent="0.35">
      <c r="M654" s="5"/>
      <c r="N654" s="5"/>
    </row>
    <row r="655" spans="13:14" x14ac:dyDescent="0.35">
      <c r="M655" s="5"/>
      <c r="N655" s="5"/>
    </row>
    <row r="656" spans="13:14" x14ac:dyDescent="0.35">
      <c r="M656" s="5"/>
      <c r="N656" s="5"/>
    </row>
    <row r="657" spans="13:14" x14ac:dyDescent="0.35">
      <c r="M657" s="5"/>
      <c r="N657" s="5"/>
    </row>
    <row r="658" spans="13:14" x14ac:dyDescent="0.35">
      <c r="M658" s="5"/>
      <c r="N658" s="5"/>
    </row>
    <row r="659" spans="13:14" x14ac:dyDescent="0.35">
      <c r="M659" s="5"/>
      <c r="N659" s="5"/>
    </row>
    <row r="660" spans="13:14" x14ac:dyDescent="0.35">
      <c r="M660" s="5"/>
      <c r="N660" s="5"/>
    </row>
    <row r="661" spans="13:14" x14ac:dyDescent="0.35">
      <c r="M661" s="5"/>
      <c r="N661" s="5"/>
    </row>
    <row r="662" spans="13:14" x14ac:dyDescent="0.35">
      <c r="M662" s="5"/>
      <c r="N662" s="5"/>
    </row>
    <row r="663" spans="13:14" x14ac:dyDescent="0.35">
      <c r="M663" s="5"/>
      <c r="N663" s="5"/>
    </row>
    <row r="664" spans="13:14" x14ac:dyDescent="0.35">
      <c r="M664" s="5"/>
      <c r="N664" s="5"/>
    </row>
    <row r="665" spans="13:14" x14ac:dyDescent="0.35">
      <c r="M665" s="5"/>
      <c r="N665" s="5"/>
    </row>
    <row r="666" spans="13:14" x14ac:dyDescent="0.35">
      <c r="M666" s="5"/>
      <c r="N666" s="5"/>
    </row>
    <row r="667" spans="13:14" x14ac:dyDescent="0.35">
      <c r="M667" s="5"/>
      <c r="N667" s="5"/>
    </row>
    <row r="668" spans="13:14" x14ac:dyDescent="0.35">
      <c r="M668" s="5"/>
      <c r="N668" s="5"/>
    </row>
    <row r="669" spans="13:14" x14ac:dyDescent="0.35">
      <c r="M669" s="5"/>
      <c r="N669" s="5"/>
    </row>
    <row r="670" spans="13:14" x14ac:dyDescent="0.35">
      <c r="M670" s="5"/>
      <c r="N670" s="5"/>
    </row>
    <row r="671" spans="13:14" x14ac:dyDescent="0.35">
      <c r="M671" s="5"/>
      <c r="N671" s="5"/>
    </row>
    <row r="672" spans="13:14" x14ac:dyDescent="0.35">
      <c r="M672" s="5"/>
      <c r="N672" s="5"/>
    </row>
    <row r="673" spans="13:14" x14ac:dyDescent="0.35">
      <c r="M673" s="5"/>
      <c r="N673" s="5"/>
    </row>
    <row r="674" spans="13:14" x14ac:dyDescent="0.35">
      <c r="M674" s="5"/>
      <c r="N674" s="5"/>
    </row>
    <row r="675" spans="13:14" x14ac:dyDescent="0.35">
      <c r="M675" s="5"/>
      <c r="N675" s="5"/>
    </row>
    <row r="676" spans="13:14" x14ac:dyDescent="0.35">
      <c r="M676" s="5"/>
      <c r="N676" s="5"/>
    </row>
    <row r="677" spans="13:14" x14ac:dyDescent="0.35">
      <c r="M677" s="5"/>
      <c r="N677" s="5"/>
    </row>
    <row r="678" spans="13:14" x14ac:dyDescent="0.35">
      <c r="M678" s="5"/>
      <c r="N678" s="5"/>
    </row>
    <row r="679" spans="13:14" x14ac:dyDescent="0.35">
      <c r="M679" s="5"/>
      <c r="N679" s="5"/>
    </row>
    <row r="680" spans="13:14" x14ac:dyDescent="0.35">
      <c r="M680" s="5"/>
      <c r="N680" s="5"/>
    </row>
    <row r="681" spans="13:14" x14ac:dyDescent="0.35">
      <c r="M681" s="5"/>
      <c r="N681" s="5"/>
    </row>
    <row r="682" spans="13:14" x14ac:dyDescent="0.35">
      <c r="M682" s="5"/>
      <c r="N682" s="5"/>
    </row>
    <row r="683" spans="13:14" x14ac:dyDescent="0.35">
      <c r="M683" s="5"/>
      <c r="N683" s="5"/>
    </row>
    <row r="684" spans="13:14" x14ac:dyDescent="0.35">
      <c r="M684" s="5"/>
      <c r="N684" s="5"/>
    </row>
    <row r="685" spans="13:14" x14ac:dyDescent="0.35">
      <c r="M685" s="5"/>
      <c r="N685" s="5"/>
    </row>
    <row r="686" spans="13:14" x14ac:dyDescent="0.35">
      <c r="M686" s="5"/>
      <c r="N686" s="5"/>
    </row>
    <row r="687" spans="13:14" x14ac:dyDescent="0.35">
      <c r="M687" s="5"/>
      <c r="N687" s="5"/>
    </row>
    <row r="688" spans="13:14" x14ac:dyDescent="0.35">
      <c r="M688" s="5"/>
      <c r="N688" s="5"/>
    </row>
    <row r="689" spans="13:14" x14ac:dyDescent="0.35">
      <c r="M689" s="5"/>
      <c r="N689" s="5"/>
    </row>
    <row r="690" spans="13:14" x14ac:dyDescent="0.35">
      <c r="M690" s="5"/>
      <c r="N690" s="5"/>
    </row>
    <row r="691" spans="13:14" x14ac:dyDescent="0.35">
      <c r="M691" s="5"/>
      <c r="N691" s="5"/>
    </row>
    <row r="692" spans="13:14" x14ac:dyDescent="0.35">
      <c r="M692" s="5"/>
      <c r="N692" s="5"/>
    </row>
    <row r="693" spans="13:14" x14ac:dyDescent="0.35">
      <c r="M693" s="5"/>
      <c r="N693" s="5"/>
    </row>
    <row r="694" spans="13:14" x14ac:dyDescent="0.35">
      <c r="M694" s="5"/>
      <c r="N694" s="5"/>
    </row>
    <row r="695" spans="13:14" x14ac:dyDescent="0.35">
      <c r="M695" s="5"/>
      <c r="N695" s="5"/>
    </row>
    <row r="696" spans="13:14" x14ac:dyDescent="0.35">
      <c r="M696" s="5"/>
      <c r="N696" s="5"/>
    </row>
    <row r="697" spans="13:14" x14ac:dyDescent="0.35">
      <c r="M697" s="5"/>
      <c r="N697" s="5"/>
    </row>
    <row r="698" spans="13:14" x14ac:dyDescent="0.35">
      <c r="M698" s="5"/>
      <c r="N698" s="5"/>
    </row>
    <row r="699" spans="13:14" x14ac:dyDescent="0.35">
      <c r="M699" s="5"/>
      <c r="N699" s="5"/>
    </row>
    <row r="700" spans="13:14" x14ac:dyDescent="0.35">
      <c r="M700" s="5"/>
      <c r="N700" s="5"/>
    </row>
    <row r="701" spans="13:14" x14ac:dyDescent="0.35">
      <c r="M701" s="5"/>
      <c r="N701" s="5"/>
    </row>
    <row r="702" spans="13:14" x14ac:dyDescent="0.35">
      <c r="M702" s="5"/>
      <c r="N702" s="5"/>
    </row>
    <row r="703" spans="13:14" x14ac:dyDescent="0.35">
      <c r="M703" s="5"/>
      <c r="N703" s="5"/>
    </row>
    <row r="704" spans="13:14" x14ac:dyDescent="0.35">
      <c r="M704" s="5"/>
      <c r="N704" s="5"/>
    </row>
    <row r="705" spans="13:14" x14ac:dyDescent="0.35">
      <c r="M705" s="5"/>
      <c r="N705" s="5"/>
    </row>
    <row r="706" spans="13:14" x14ac:dyDescent="0.35">
      <c r="M706" s="5"/>
      <c r="N706" s="5"/>
    </row>
    <row r="707" spans="13:14" x14ac:dyDescent="0.35">
      <c r="M707" s="5"/>
      <c r="N707" s="5"/>
    </row>
    <row r="708" spans="13:14" x14ac:dyDescent="0.35">
      <c r="M708" s="5"/>
      <c r="N708" s="5"/>
    </row>
    <row r="709" spans="13:14" x14ac:dyDescent="0.35">
      <c r="M709" s="5"/>
      <c r="N709" s="5"/>
    </row>
    <row r="710" spans="13:14" x14ac:dyDescent="0.35">
      <c r="M710" s="5"/>
      <c r="N710" s="5"/>
    </row>
    <row r="711" spans="13:14" x14ac:dyDescent="0.35">
      <c r="M711" s="5"/>
      <c r="N711" s="5"/>
    </row>
    <row r="712" spans="13:14" x14ac:dyDescent="0.35">
      <c r="M712" s="5"/>
      <c r="N712" s="5"/>
    </row>
    <row r="713" spans="13:14" x14ac:dyDescent="0.35">
      <c r="M713" s="5"/>
      <c r="N713" s="5"/>
    </row>
    <row r="714" spans="13:14" x14ac:dyDescent="0.35">
      <c r="M714" s="5"/>
      <c r="N714" s="5"/>
    </row>
    <row r="715" spans="13:14" x14ac:dyDescent="0.35">
      <c r="M715" s="5"/>
      <c r="N715" s="5"/>
    </row>
    <row r="716" spans="13:14" x14ac:dyDescent="0.35">
      <c r="M716" s="5"/>
      <c r="N716" s="5"/>
    </row>
    <row r="717" spans="13:14" x14ac:dyDescent="0.35">
      <c r="M717" s="5"/>
      <c r="N717" s="5"/>
    </row>
    <row r="718" spans="13:14" x14ac:dyDescent="0.35">
      <c r="M718" s="5"/>
      <c r="N718" s="5"/>
    </row>
    <row r="719" spans="13:14" x14ac:dyDescent="0.35">
      <c r="M719" s="5"/>
      <c r="N719" s="5"/>
    </row>
    <row r="720" spans="13:14" x14ac:dyDescent="0.35">
      <c r="M720" s="5"/>
      <c r="N720" s="5"/>
    </row>
    <row r="721" spans="13:14" x14ac:dyDescent="0.35">
      <c r="M721" s="5"/>
      <c r="N721" s="5"/>
    </row>
    <row r="722" spans="13:14" x14ac:dyDescent="0.35">
      <c r="M722" s="5"/>
      <c r="N722" s="5"/>
    </row>
    <row r="723" spans="13:14" x14ac:dyDescent="0.35">
      <c r="M723" s="5"/>
      <c r="N723" s="5"/>
    </row>
    <row r="724" spans="13:14" x14ac:dyDescent="0.35">
      <c r="M724" s="5"/>
      <c r="N724" s="5"/>
    </row>
    <row r="725" spans="13:14" x14ac:dyDescent="0.35">
      <c r="M725" s="5"/>
      <c r="N725" s="5"/>
    </row>
    <row r="726" spans="13:14" x14ac:dyDescent="0.35">
      <c r="M726" s="5"/>
      <c r="N726" s="5"/>
    </row>
    <row r="727" spans="13:14" x14ac:dyDescent="0.35">
      <c r="M727" s="5"/>
      <c r="N727" s="5"/>
    </row>
    <row r="728" spans="13:14" x14ac:dyDescent="0.35">
      <c r="M728" s="5"/>
      <c r="N728" s="5"/>
    </row>
    <row r="729" spans="13:14" x14ac:dyDescent="0.35">
      <c r="M729" s="5"/>
      <c r="N729" s="5"/>
    </row>
    <row r="730" spans="13:14" x14ac:dyDescent="0.35">
      <c r="M730" s="5"/>
      <c r="N730" s="5"/>
    </row>
    <row r="731" spans="13:14" x14ac:dyDescent="0.35">
      <c r="M731" s="5"/>
      <c r="N731" s="5"/>
    </row>
    <row r="732" spans="13:14" x14ac:dyDescent="0.35">
      <c r="M732" s="5"/>
      <c r="N732" s="5"/>
    </row>
    <row r="733" spans="13:14" x14ac:dyDescent="0.35">
      <c r="M733" s="5"/>
      <c r="N733" s="5"/>
    </row>
    <row r="734" spans="13:14" x14ac:dyDescent="0.35">
      <c r="M734" s="5"/>
      <c r="N734" s="5"/>
    </row>
    <row r="735" spans="13:14" x14ac:dyDescent="0.35">
      <c r="M735" s="5"/>
      <c r="N735" s="5"/>
    </row>
    <row r="736" spans="13:14" x14ac:dyDescent="0.35">
      <c r="M736" s="5"/>
      <c r="N736" s="5"/>
    </row>
    <row r="737" spans="13:14" x14ac:dyDescent="0.35">
      <c r="M737" s="5"/>
      <c r="N737" s="5"/>
    </row>
    <row r="738" spans="13:14" x14ac:dyDescent="0.35">
      <c r="M738" s="5"/>
      <c r="N738" s="5"/>
    </row>
    <row r="739" spans="13:14" x14ac:dyDescent="0.35">
      <c r="M739" s="5"/>
      <c r="N739" s="5"/>
    </row>
    <row r="740" spans="13:14" x14ac:dyDescent="0.35">
      <c r="M740" s="5"/>
      <c r="N740" s="5"/>
    </row>
    <row r="741" spans="13:14" x14ac:dyDescent="0.35">
      <c r="M741" s="5"/>
      <c r="N741" s="5"/>
    </row>
    <row r="742" spans="13:14" x14ac:dyDescent="0.35">
      <c r="M742" s="5"/>
      <c r="N742" s="5"/>
    </row>
    <row r="743" spans="13:14" x14ac:dyDescent="0.35">
      <c r="M743" s="5"/>
      <c r="N743" s="5"/>
    </row>
    <row r="744" spans="13:14" x14ac:dyDescent="0.35">
      <c r="M744" s="5"/>
      <c r="N744" s="5"/>
    </row>
    <row r="745" spans="13:14" x14ac:dyDescent="0.35">
      <c r="M745" s="5"/>
      <c r="N745" s="5"/>
    </row>
    <row r="746" spans="13:14" x14ac:dyDescent="0.35">
      <c r="M746" s="5"/>
      <c r="N746" s="5"/>
    </row>
    <row r="747" spans="13:14" x14ac:dyDescent="0.35">
      <c r="M747" s="5"/>
      <c r="N747" s="5"/>
    </row>
    <row r="748" spans="13:14" x14ac:dyDescent="0.35">
      <c r="M748" s="5"/>
      <c r="N748" s="5"/>
    </row>
    <row r="749" spans="13:14" x14ac:dyDescent="0.35">
      <c r="M749" s="5"/>
      <c r="N749" s="5"/>
    </row>
    <row r="750" spans="13:14" x14ac:dyDescent="0.35">
      <c r="M750" s="5"/>
      <c r="N750" s="5"/>
    </row>
    <row r="751" spans="13:14" x14ac:dyDescent="0.35">
      <c r="M751" s="5"/>
      <c r="N751" s="5"/>
    </row>
    <row r="752" spans="13:14" x14ac:dyDescent="0.35">
      <c r="M752" s="5"/>
      <c r="N752" s="5"/>
    </row>
    <row r="753" spans="13:14" x14ac:dyDescent="0.35">
      <c r="M753" s="5"/>
      <c r="N753" s="5"/>
    </row>
    <row r="754" spans="13:14" x14ac:dyDescent="0.35">
      <c r="M754" s="5"/>
      <c r="N754" s="5"/>
    </row>
    <row r="755" spans="13:14" x14ac:dyDescent="0.35">
      <c r="M755" s="5"/>
      <c r="N755" s="5"/>
    </row>
    <row r="756" spans="13:14" x14ac:dyDescent="0.35">
      <c r="M756" s="5"/>
      <c r="N756" s="5"/>
    </row>
    <row r="757" spans="13:14" x14ac:dyDescent="0.35">
      <c r="M757" s="5"/>
      <c r="N757" s="5"/>
    </row>
    <row r="758" spans="13:14" x14ac:dyDescent="0.35">
      <c r="M758" s="5"/>
      <c r="N758" s="5"/>
    </row>
    <row r="759" spans="13:14" x14ac:dyDescent="0.35">
      <c r="M759" s="5"/>
      <c r="N759" s="5"/>
    </row>
    <row r="760" spans="13:14" x14ac:dyDescent="0.35">
      <c r="M760" s="5"/>
      <c r="N760" s="5"/>
    </row>
    <row r="761" spans="13:14" x14ac:dyDescent="0.35">
      <c r="M761" s="5"/>
      <c r="N761" s="5"/>
    </row>
    <row r="762" spans="13:14" x14ac:dyDescent="0.35">
      <c r="M762" s="5"/>
      <c r="N762" s="5"/>
    </row>
    <row r="763" spans="13:14" x14ac:dyDescent="0.35">
      <c r="M763" s="5"/>
      <c r="N763" s="5"/>
    </row>
    <row r="764" spans="13:14" x14ac:dyDescent="0.35">
      <c r="M764" s="5"/>
      <c r="N764" s="5"/>
    </row>
    <row r="765" spans="13:14" x14ac:dyDescent="0.35">
      <c r="M765" s="5"/>
      <c r="N765" s="5"/>
    </row>
    <row r="766" spans="13:14" x14ac:dyDescent="0.35">
      <c r="M766" s="5"/>
      <c r="N766" s="5"/>
    </row>
    <row r="767" spans="13:14" x14ac:dyDescent="0.35">
      <c r="M767" s="5"/>
      <c r="N767" s="5"/>
    </row>
    <row r="768" spans="13:14" x14ac:dyDescent="0.35">
      <c r="M768" s="5"/>
      <c r="N768" s="5"/>
    </row>
    <row r="769" spans="13:14" x14ac:dyDescent="0.35">
      <c r="M769" s="5"/>
      <c r="N769" s="5"/>
    </row>
    <row r="770" spans="13:14" x14ac:dyDescent="0.35">
      <c r="M770" s="5"/>
      <c r="N770" s="5"/>
    </row>
    <row r="771" spans="13:14" x14ac:dyDescent="0.35">
      <c r="M771" s="5"/>
      <c r="N771" s="5"/>
    </row>
    <row r="772" spans="13:14" x14ac:dyDescent="0.35">
      <c r="M772" s="5"/>
      <c r="N772" s="5"/>
    </row>
    <row r="773" spans="13:14" x14ac:dyDescent="0.35">
      <c r="M773" s="5"/>
      <c r="N773" s="5"/>
    </row>
    <row r="774" spans="13:14" x14ac:dyDescent="0.35">
      <c r="M774" s="5"/>
      <c r="N774" s="5"/>
    </row>
    <row r="775" spans="13:14" x14ac:dyDescent="0.35">
      <c r="M775" s="5"/>
      <c r="N775" s="5"/>
    </row>
    <row r="776" spans="13:14" x14ac:dyDescent="0.35">
      <c r="M776" s="5"/>
      <c r="N776" s="5"/>
    </row>
    <row r="777" spans="13:14" x14ac:dyDescent="0.35">
      <c r="M777" s="5"/>
      <c r="N777" s="5"/>
    </row>
    <row r="778" spans="13:14" x14ac:dyDescent="0.35">
      <c r="M778" s="5"/>
      <c r="N778" s="5"/>
    </row>
    <row r="779" spans="13:14" x14ac:dyDescent="0.35">
      <c r="M779" s="5"/>
      <c r="N779" s="5"/>
    </row>
    <row r="780" spans="13:14" x14ac:dyDescent="0.35">
      <c r="M780" s="5"/>
      <c r="N780" s="5"/>
    </row>
    <row r="781" spans="13:14" x14ac:dyDescent="0.35">
      <c r="M781" s="5"/>
      <c r="N781" s="5"/>
    </row>
    <row r="782" spans="13:14" x14ac:dyDescent="0.35">
      <c r="M782" s="5"/>
      <c r="N782" s="5"/>
    </row>
    <row r="783" spans="13:14" x14ac:dyDescent="0.35">
      <c r="M783" s="5"/>
      <c r="N783" s="5"/>
    </row>
    <row r="784" spans="13:14" x14ac:dyDescent="0.35">
      <c r="M784" s="5"/>
      <c r="N784" s="5"/>
    </row>
    <row r="785" spans="13:14" x14ac:dyDescent="0.35">
      <c r="M785" s="5"/>
      <c r="N785" s="5"/>
    </row>
    <row r="786" spans="13:14" x14ac:dyDescent="0.35">
      <c r="M786" s="5"/>
      <c r="N786" s="5"/>
    </row>
    <row r="787" spans="13:14" x14ac:dyDescent="0.35">
      <c r="M787" s="5"/>
      <c r="N787" s="5"/>
    </row>
    <row r="788" spans="13:14" x14ac:dyDescent="0.35">
      <c r="M788" s="5"/>
      <c r="N788" s="5"/>
    </row>
    <row r="789" spans="13:14" x14ac:dyDescent="0.35">
      <c r="M789" s="5"/>
      <c r="N789" s="5"/>
    </row>
    <row r="790" spans="13:14" x14ac:dyDescent="0.35">
      <c r="M790" s="5"/>
      <c r="N790" s="5"/>
    </row>
    <row r="791" spans="13:14" x14ac:dyDescent="0.35">
      <c r="M791" s="5"/>
      <c r="N791" s="5"/>
    </row>
    <row r="792" spans="13:14" x14ac:dyDescent="0.35">
      <c r="M792" s="5"/>
      <c r="N792" s="5"/>
    </row>
    <row r="793" spans="13:14" x14ac:dyDescent="0.35">
      <c r="M793" s="5"/>
      <c r="N793" s="5"/>
    </row>
    <row r="794" spans="13:14" x14ac:dyDescent="0.35">
      <c r="M794" s="5"/>
      <c r="N794" s="5"/>
    </row>
    <row r="795" spans="13:14" x14ac:dyDescent="0.35">
      <c r="M795" s="5"/>
      <c r="N795" s="5"/>
    </row>
    <row r="796" spans="13:14" x14ac:dyDescent="0.35">
      <c r="M796" s="5"/>
      <c r="N796" s="5"/>
    </row>
    <row r="797" spans="13:14" x14ac:dyDescent="0.35">
      <c r="M797" s="5"/>
      <c r="N797" s="5"/>
    </row>
    <row r="798" spans="13:14" x14ac:dyDescent="0.35">
      <c r="M798" s="5"/>
      <c r="N798" s="5"/>
    </row>
    <row r="799" spans="13:14" x14ac:dyDescent="0.35">
      <c r="M799" s="5"/>
      <c r="N799" s="5"/>
    </row>
    <row r="800" spans="13:14" x14ac:dyDescent="0.35">
      <c r="M800" s="5"/>
      <c r="N800" s="5"/>
    </row>
    <row r="801" spans="13:14" x14ac:dyDescent="0.35">
      <c r="M801" s="5"/>
      <c r="N801" s="5"/>
    </row>
    <row r="802" spans="13:14" x14ac:dyDescent="0.35">
      <c r="M802" s="5"/>
      <c r="N802" s="5"/>
    </row>
    <row r="803" spans="13:14" x14ac:dyDescent="0.35">
      <c r="M803" s="5"/>
      <c r="N803" s="5"/>
    </row>
    <row r="804" spans="13:14" x14ac:dyDescent="0.35">
      <c r="M804" s="5"/>
      <c r="N804" s="5"/>
    </row>
    <row r="805" spans="13:14" x14ac:dyDescent="0.35">
      <c r="M805" s="5"/>
      <c r="N805" s="5"/>
    </row>
    <row r="806" spans="13:14" x14ac:dyDescent="0.35">
      <c r="M806" s="5"/>
      <c r="N806" s="5"/>
    </row>
    <row r="807" spans="13:14" x14ac:dyDescent="0.35">
      <c r="M807" s="5"/>
      <c r="N807" s="5"/>
    </row>
    <row r="808" spans="13:14" x14ac:dyDescent="0.35">
      <c r="M808" s="5"/>
      <c r="N808" s="5"/>
    </row>
    <row r="809" spans="13:14" x14ac:dyDescent="0.35">
      <c r="M809" s="5"/>
      <c r="N809" s="5"/>
    </row>
    <row r="810" spans="13:14" x14ac:dyDescent="0.35">
      <c r="M810" s="5"/>
      <c r="N810" s="5"/>
    </row>
    <row r="811" spans="13:14" x14ac:dyDescent="0.35">
      <c r="M811" s="5"/>
      <c r="N811" s="5"/>
    </row>
    <row r="812" spans="13:14" x14ac:dyDescent="0.35">
      <c r="M812" s="5"/>
      <c r="N812" s="5"/>
    </row>
    <row r="813" spans="13:14" x14ac:dyDescent="0.35">
      <c r="M813" s="5"/>
      <c r="N813" s="5"/>
    </row>
    <row r="814" spans="13:14" x14ac:dyDescent="0.35">
      <c r="M814" s="5"/>
      <c r="N814" s="5"/>
    </row>
    <row r="815" spans="13:14" x14ac:dyDescent="0.35">
      <c r="M815" s="5"/>
      <c r="N815" s="5"/>
    </row>
    <row r="816" spans="13:14" x14ac:dyDescent="0.35">
      <c r="M816" s="5"/>
      <c r="N816" s="5"/>
    </row>
    <row r="817" spans="13:14" x14ac:dyDescent="0.35">
      <c r="M817" s="5"/>
      <c r="N817" s="5"/>
    </row>
    <row r="818" spans="13:14" x14ac:dyDescent="0.35">
      <c r="M818" s="5"/>
      <c r="N818" s="5"/>
    </row>
    <row r="819" spans="13:14" x14ac:dyDescent="0.35">
      <c r="M819" s="5"/>
      <c r="N819" s="5"/>
    </row>
    <row r="820" spans="13:14" x14ac:dyDescent="0.35">
      <c r="M820" s="5"/>
      <c r="N820" s="5"/>
    </row>
    <row r="821" spans="13:14" x14ac:dyDescent="0.35">
      <c r="M821" s="5"/>
      <c r="N821" s="5"/>
    </row>
    <row r="822" spans="13:14" x14ac:dyDescent="0.35">
      <c r="M822" s="5"/>
      <c r="N822" s="5"/>
    </row>
    <row r="823" spans="13:14" x14ac:dyDescent="0.35">
      <c r="M823" s="5"/>
      <c r="N823" s="5"/>
    </row>
    <row r="824" spans="13:14" x14ac:dyDescent="0.35">
      <c r="M824" s="5"/>
      <c r="N824" s="5"/>
    </row>
    <row r="825" spans="13:14" x14ac:dyDescent="0.35">
      <c r="M825" s="5"/>
      <c r="N825" s="5"/>
    </row>
    <row r="826" spans="13:14" x14ac:dyDescent="0.35">
      <c r="M826" s="5"/>
      <c r="N826" s="5"/>
    </row>
    <row r="827" spans="13:14" x14ac:dyDescent="0.35">
      <c r="M827" s="5"/>
      <c r="N827" s="5"/>
    </row>
    <row r="828" spans="13:14" x14ac:dyDescent="0.35">
      <c r="M828" s="5"/>
      <c r="N828" s="5"/>
    </row>
    <row r="829" spans="13:14" x14ac:dyDescent="0.35">
      <c r="M829" s="5"/>
      <c r="N829" s="5"/>
    </row>
    <row r="830" spans="13:14" x14ac:dyDescent="0.35">
      <c r="M830" s="5"/>
      <c r="N830" s="5"/>
    </row>
    <row r="831" spans="13:14" x14ac:dyDescent="0.35">
      <c r="M831" s="5"/>
      <c r="N831" s="5"/>
    </row>
    <row r="832" spans="13:14" x14ac:dyDescent="0.35">
      <c r="M832" s="5"/>
      <c r="N832" s="5"/>
    </row>
    <row r="833" spans="13:14" x14ac:dyDescent="0.35">
      <c r="M833" s="5"/>
      <c r="N833" s="5"/>
    </row>
    <row r="834" spans="13:14" x14ac:dyDescent="0.35">
      <c r="M834" s="5"/>
      <c r="N834" s="5"/>
    </row>
    <row r="835" spans="13:14" x14ac:dyDescent="0.35">
      <c r="M835" s="5"/>
      <c r="N835" s="5"/>
    </row>
    <row r="836" spans="13:14" x14ac:dyDescent="0.35">
      <c r="M836" s="5"/>
      <c r="N836" s="5"/>
    </row>
    <row r="837" spans="13:14" x14ac:dyDescent="0.35">
      <c r="M837" s="5"/>
      <c r="N837" s="5"/>
    </row>
    <row r="838" spans="13:14" x14ac:dyDescent="0.35">
      <c r="M838" s="5"/>
      <c r="N838" s="5"/>
    </row>
    <row r="839" spans="13:14" x14ac:dyDescent="0.35">
      <c r="M839" s="5"/>
      <c r="N839" s="5"/>
    </row>
    <row r="840" spans="13:14" x14ac:dyDescent="0.35">
      <c r="M840" s="5"/>
      <c r="N840" s="5"/>
    </row>
    <row r="841" spans="13:14" x14ac:dyDescent="0.35">
      <c r="M841" s="5"/>
      <c r="N841" s="5"/>
    </row>
    <row r="842" spans="13:14" x14ac:dyDescent="0.35">
      <c r="M842" s="5"/>
      <c r="N842" s="5"/>
    </row>
    <row r="843" spans="13:14" x14ac:dyDescent="0.35">
      <c r="M843" s="5"/>
      <c r="N843" s="5"/>
    </row>
    <row r="844" spans="13:14" x14ac:dyDescent="0.35">
      <c r="M844" s="5"/>
      <c r="N844" s="5"/>
    </row>
    <row r="845" spans="13:14" x14ac:dyDescent="0.35">
      <c r="M845" s="5"/>
      <c r="N845" s="5"/>
    </row>
    <row r="846" spans="13:14" x14ac:dyDescent="0.35">
      <c r="M846" s="5"/>
      <c r="N846" s="5"/>
    </row>
    <row r="847" spans="13:14" x14ac:dyDescent="0.35">
      <c r="M847" s="5"/>
      <c r="N847" s="5"/>
    </row>
    <row r="848" spans="13:14" x14ac:dyDescent="0.35">
      <c r="M848" s="5"/>
      <c r="N848" s="5"/>
    </row>
    <row r="849" spans="13:14" x14ac:dyDescent="0.35">
      <c r="M849" s="5"/>
      <c r="N849" s="5"/>
    </row>
    <row r="850" spans="13:14" x14ac:dyDescent="0.35">
      <c r="M850" s="5"/>
      <c r="N850" s="5"/>
    </row>
    <row r="851" spans="13:14" x14ac:dyDescent="0.35">
      <c r="M851" s="5"/>
      <c r="N851" s="5"/>
    </row>
    <row r="852" spans="13:14" x14ac:dyDescent="0.35">
      <c r="M852" s="5"/>
      <c r="N852" s="5"/>
    </row>
    <row r="853" spans="13:14" x14ac:dyDescent="0.35">
      <c r="M853" s="5"/>
      <c r="N853" s="5"/>
    </row>
    <row r="854" spans="13:14" x14ac:dyDescent="0.35">
      <c r="M854" s="5"/>
      <c r="N854" s="5"/>
    </row>
    <row r="855" spans="13:14" x14ac:dyDescent="0.35">
      <c r="M855" s="5"/>
      <c r="N855" s="5"/>
    </row>
    <row r="856" spans="13:14" x14ac:dyDescent="0.35">
      <c r="M856" s="5"/>
      <c r="N856" s="5"/>
    </row>
    <row r="857" spans="13:14" x14ac:dyDescent="0.35">
      <c r="M857" s="5"/>
      <c r="N857" s="5"/>
    </row>
    <row r="858" spans="13:14" x14ac:dyDescent="0.35">
      <c r="M858" s="5"/>
      <c r="N858" s="5"/>
    </row>
    <row r="859" spans="13:14" x14ac:dyDescent="0.35">
      <c r="M859" s="5"/>
      <c r="N859" s="5"/>
    </row>
    <row r="860" spans="13:14" x14ac:dyDescent="0.35">
      <c r="M860" s="5"/>
      <c r="N860" s="5"/>
    </row>
    <row r="861" spans="13:14" x14ac:dyDescent="0.35">
      <c r="M861" s="5"/>
      <c r="N861" s="5"/>
    </row>
    <row r="862" spans="13:14" x14ac:dyDescent="0.35">
      <c r="M862" s="5"/>
      <c r="N862" s="5"/>
    </row>
    <row r="863" spans="13:14" x14ac:dyDescent="0.35">
      <c r="M863" s="5"/>
      <c r="N863" s="5"/>
    </row>
    <row r="864" spans="13:14" x14ac:dyDescent="0.35">
      <c r="M864" s="5"/>
      <c r="N864" s="5"/>
    </row>
    <row r="865" spans="13:14" x14ac:dyDescent="0.35">
      <c r="M865" s="5"/>
      <c r="N865" s="5"/>
    </row>
    <row r="866" spans="13:14" x14ac:dyDescent="0.35">
      <c r="M866" s="5"/>
      <c r="N866" s="5"/>
    </row>
    <row r="867" spans="13:14" x14ac:dyDescent="0.35">
      <c r="M867" s="5"/>
      <c r="N867" s="5"/>
    </row>
    <row r="868" spans="13:14" x14ac:dyDescent="0.35">
      <c r="M868" s="5"/>
      <c r="N868" s="5"/>
    </row>
    <row r="869" spans="13:14" x14ac:dyDescent="0.35">
      <c r="M869" s="5"/>
      <c r="N869" s="5"/>
    </row>
    <row r="870" spans="13:14" x14ac:dyDescent="0.35">
      <c r="M870" s="5"/>
      <c r="N870" s="5"/>
    </row>
    <row r="871" spans="13:14" x14ac:dyDescent="0.35">
      <c r="M871" s="5"/>
      <c r="N871" s="5"/>
    </row>
    <row r="872" spans="13:14" x14ac:dyDescent="0.35">
      <c r="M872" s="5"/>
      <c r="N872" s="5"/>
    </row>
    <row r="873" spans="13:14" x14ac:dyDescent="0.35">
      <c r="M873" s="5"/>
      <c r="N873" s="5"/>
    </row>
    <row r="874" spans="13:14" x14ac:dyDescent="0.35">
      <c r="M874" s="5"/>
      <c r="N874" s="5"/>
    </row>
    <row r="875" spans="13:14" x14ac:dyDescent="0.35">
      <c r="M875" s="5"/>
      <c r="N875" s="5"/>
    </row>
    <row r="876" spans="13:14" x14ac:dyDescent="0.35">
      <c r="M876" s="5"/>
      <c r="N876" s="5"/>
    </row>
    <row r="877" spans="13:14" x14ac:dyDescent="0.35">
      <c r="M877" s="5"/>
      <c r="N877" s="5"/>
    </row>
    <row r="878" spans="13:14" x14ac:dyDescent="0.35">
      <c r="M878" s="5"/>
      <c r="N878" s="5"/>
    </row>
    <row r="879" spans="13:14" x14ac:dyDescent="0.35">
      <c r="M879" s="5"/>
      <c r="N879" s="5"/>
    </row>
    <row r="880" spans="13:14" x14ac:dyDescent="0.35">
      <c r="M880" s="5"/>
      <c r="N880" s="5"/>
    </row>
    <row r="881" spans="13:14" x14ac:dyDescent="0.35">
      <c r="M881" s="5"/>
      <c r="N881" s="5"/>
    </row>
    <row r="882" spans="13:14" x14ac:dyDescent="0.35">
      <c r="M882" s="5"/>
      <c r="N882" s="5"/>
    </row>
    <row r="883" spans="13:14" x14ac:dyDescent="0.35">
      <c r="M883" s="5"/>
      <c r="N883" s="5"/>
    </row>
    <row r="884" spans="13:14" x14ac:dyDescent="0.35">
      <c r="M884" s="5"/>
      <c r="N884" s="5"/>
    </row>
    <row r="885" spans="13:14" x14ac:dyDescent="0.35">
      <c r="M885" s="5"/>
      <c r="N885" s="5"/>
    </row>
    <row r="886" spans="13:14" x14ac:dyDescent="0.35">
      <c r="M886" s="5"/>
      <c r="N886" s="5"/>
    </row>
    <row r="887" spans="13:14" x14ac:dyDescent="0.35">
      <c r="M887" s="5"/>
      <c r="N887" s="5"/>
    </row>
    <row r="888" spans="13:14" x14ac:dyDescent="0.35">
      <c r="M888" s="5"/>
      <c r="N888" s="5"/>
    </row>
    <row r="889" spans="13:14" x14ac:dyDescent="0.35">
      <c r="M889" s="5"/>
      <c r="N889" s="5"/>
    </row>
    <row r="890" spans="13:14" x14ac:dyDescent="0.35">
      <c r="M890" s="5"/>
      <c r="N890" s="5"/>
    </row>
    <row r="891" spans="13:14" x14ac:dyDescent="0.35">
      <c r="M891" s="5"/>
      <c r="N891" s="5"/>
    </row>
    <row r="892" spans="13:14" x14ac:dyDescent="0.35">
      <c r="M892" s="5"/>
      <c r="N892" s="5"/>
    </row>
    <row r="893" spans="13:14" x14ac:dyDescent="0.35">
      <c r="M893" s="5"/>
      <c r="N893" s="5"/>
    </row>
    <row r="894" spans="13:14" x14ac:dyDescent="0.35">
      <c r="M894" s="5"/>
      <c r="N894" s="5"/>
    </row>
    <row r="895" spans="13:14" x14ac:dyDescent="0.35">
      <c r="M895" s="5"/>
      <c r="N895" s="5"/>
    </row>
    <row r="896" spans="13:14" x14ac:dyDescent="0.35">
      <c r="M896" s="5"/>
      <c r="N896" s="5"/>
    </row>
    <row r="897" spans="13:14" x14ac:dyDescent="0.35">
      <c r="M897" s="5"/>
      <c r="N897" s="5"/>
    </row>
    <row r="898" spans="13:14" x14ac:dyDescent="0.35">
      <c r="M898" s="5"/>
      <c r="N898" s="5"/>
    </row>
    <row r="899" spans="13:14" x14ac:dyDescent="0.35">
      <c r="M899" s="5"/>
      <c r="N899" s="5"/>
    </row>
    <row r="900" spans="13:14" x14ac:dyDescent="0.35">
      <c r="M900" s="5"/>
      <c r="N900" s="5"/>
    </row>
    <row r="901" spans="13:14" x14ac:dyDescent="0.35">
      <c r="M901" s="5"/>
      <c r="N901" s="5"/>
    </row>
    <row r="902" spans="13:14" x14ac:dyDescent="0.35">
      <c r="M902" s="5"/>
      <c r="N902" s="5"/>
    </row>
    <row r="903" spans="13:14" x14ac:dyDescent="0.35">
      <c r="M903" s="5"/>
      <c r="N903" s="5"/>
    </row>
    <row r="904" spans="13:14" x14ac:dyDescent="0.35">
      <c r="M904" s="5"/>
      <c r="N904" s="5"/>
    </row>
    <row r="905" spans="13:14" x14ac:dyDescent="0.35">
      <c r="M905" s="5"/>
      <c r="N905" s="5"/>
    </row>
    <row r="906" spans="13:14" x14ac:dyDescent="0.35">
      <c r="M906" s="5"/>
      <c r="N906" s="5"/>
    </row>
    <row r="907" spans="13:14" x14ac:dyDescent="0.35">
      <c r="M907" s="5"/>
      <c r="N907" s="5"/>
    </row>
    <row r="908" spans="13:14" x14ac:dyDescent="0.35">
      <c r="M908" s="5"/>
      <c r="N908" s="5"/>
    </row>
    <row r="909" spans="13:14" x14ac:dyDescent="0.35">
      <c r="M909" s="5"/>
      <c r="N909" s="5"/>
    </row>
    <row r="910" spans="13:14" x14ac:dyDescent="0.35">
      <c r="M910" s="5"/>
      <c r="N910" s="5"/>
    </row>
    <row r="911" spans="13:14" x14ac:dyDescent="0.35">
      <c r="M911" s="5"/>
      <c r="N911" s="5"/>
    </row>
    <row r="912" spans="13:14" x14ac:dyDescent="0.35">
      <c r="M912" s="5"/>
      <c r="N912" s="5"/>
    </row>
    <row r="913" spans="13:14" x14ac:dyDescent="0.35">
      <c r="M913" s="5"/>
      <c r="N913" s="5"/>
    </row>
    <row r="914" spans="13:14" x14ac:dyDescent="0.35">
      <c r="M914" s="5"/>
      <c r="N914" s="5"/>
    </row>
    <row r="915" spans="13:14" x14ac:dyDescent="0.35">
      <c r="M915" s="5"/>
      <c r="N915" s="5"/>
    </row>
    <row r="916" spans="13:14" x14ac:dyDescent="0.35">
      <c r="M916" s="5"/>
      <c r="N916" s="5"/>
    </row>
    <row r="917" spans="13:14" x14ac:dyDescent="0.35">
      <c r="M917" s="5"/>
      <c r="N917" s="5"/>
    </row>
    <row r="918" spans="13:14" x14ac:dyDescent="0.35">
      <c r="M918" s="5"/>
      <c r="N918" s="5"/>
    </row>
    <row r="919" spans="13:14" x14ac:dyDescent="0.35">
      <c r="M919" s="5"/>
      <c r="N919" s="5"/>
    </row>
    <row r="920" spans="13:14" x14ac:dyDescent="0.35">
      <c r="M920" s="5"/>
      <c r="N920" s="5"/>
    </row>
    <row r="921" spans="13:14" x14ac:dyDescent="0.35">
      <c r="M921" s="5"/>
      <c r="N921" s="5"/>
    </row>
    <row r="922" spans="13:14" x14ac:dyDescent="0.35">
      <c r="M922" s="5"/>
      <c r="N922" s="5"/>
    </row>
    <row r="923" spans="13:14" x14ac:dyDescent="0.35">
      <c r="M923" s="5"/>
      <c r="N923" s="5"/>
    </row>
    <row r="924" spans="13:14" x14ac:dyDescent="0.35">
      <c r="M924" s="5"/>
      <c r="N924" s="5"/>
    </row>
    <row r="925" spans="13:14" x14ac:dyDescent="0.35">
      <c r="M925" s="5"/>
      <c r="N925" s="5"/>
    </row>
    <row r="926" spans="13:14" x14ac:dyDescent="0.35">
      <c r="M926" s="5"/>
      <c r="N926" s="5"/>
    </row>
    <row r="927" spans="13:14" x14ac:dyDescent="0.35">
      <c r="M927" s="5"/>
      <c r="N927" s="5"/>
    </row>
    <row r="928" spans="13:14" x14ac:dyDescent="0.35">
      <c r="M928" s="5"/>
      <c r="N928" s="5"/>
    </row>
    <row r="929" spans="13:14" x14ac:dyDescent="0.35">
      <c r="M929" s="5"/>
      <c r="N929" s="5"/>
    </row>
    <row r="930" spans="13:14" x14ac:dyDescent="0.35">
      <c r="M930" s="5"/>
      <c r="N930" s="5"/>
    </row>
    <row r="931" spans="13:14" x14ac:dyDescent="0.35">
      <c r="M931" s="5"/>
      <c r="N931" s="5"/>
    </row>
    <row r="932" spans="13:14" x14ac:dyDescent="0.35">
      <c r="M932" s="5"/>
      <c r="N932" s="5"/>
    </row>
    <row r="933" spans="13:14" x14ac:dyDescent="0.35">
      <c r="M933" s="5"/>
      <c r="N933" s="5"/>
    </row>
    <row r="934" spans="13:14" x14ac:dyDescent="0.35">
      <c r="M934" s="5"/>
      <c r="N934" s="5"/>
    </row>
    <row r="935" spans="13:14" x14ac:dyDescent="0.35">
      <c r="M935" s="5"/>
      <c r="N935" s="5"/>
    </row>
    <row r="936" spans="13:14" x14ac:dyDescent="0.35">
      <c r="M936" s="5"/>
      <c r="N936" s="5"/>
    </row>
    <row r="937" spans="13:14" x14ac:dyDescent="0.35">
      <c r="M937" s="5"/>
      <c r="N937" s="5"/>
    </row>
    <row r="938" spans="13:14" x14ac:dyDescent="0.35">
      <c r="M938" s="5"/>
      <c r="N938" s="5"/>
    </row>
    <row r="939" spans="13:14" x14ac:dyDescent="0.35">
      <c r="M939" s="5"/>
      <c r="N939" s="5"/>
    </row>
    <row r="940" spans="13:14" x14ac:dyDescent="0.35">
      <c r="M940" s="5"/>
      <c r="N940" s="5"/>
    </row>
    <row r="941" spans="13:14" x14ac:dyDescent="0.35">
      <c r="M941" s="5"/>
      <c r="N941" s="5"/>
    </row>
    <row r="942" spans="13:14" x14ac:dyDescent="0.35">
      <c r="M942" s="5"/>
      <c r="N942" s="5"/>
    </row>
    <row r="943" spans="13:14" x14ac:dyDescent="0.35">
      <c r="M943" s="5"/>
      <c r="N943" s="5"/>
    </row>
    <row r="944" spans="13:14" x14ac:dyDescent="0.35">
      <c r="M944" s="5"/>
      <c r="N944" s="5"/>
    </row>
    <row r="945" spans="13:14" x14ac:dyDescent="0.35">
      <c r="M945" s="5"/>
      <c r="N945" s="5"/>
    </row>
    <row r="946" spans="13:14" x14ac:dyDescent="0.35">
      <c r="M946" s="5"/>
      <c r="N946" s="5"/>
    </row>
    <row r="947" spans="13:14" x14ac:dyDescent="0.35">
      <c r="M947" s="5"/>
      <c r="N947" s="5"/>
    </row>
    <row r="948" spans="13:14" x14ac:dyDescent="0.35">
      <c r="M948" s="5"/>
      <c r="N948" s="5"/>
    </row>
    <row r="949" spans="13:14" x14ac:dyDescent="0.35">
      <c r="M949" s="5"/>
      <c r="N949" s="5"/>
    </row>
    <row r="950" spans="13:14" x14ac:dyDescent="0.35">
      <c r="M950" s="5"/>
      <c r="N950" s="5"/>
    </row>
    <row r="951" spans="13:14" x14ac:dyDescent="0.35">
      <c r="M951" s="5"/>
      <c r="N951" s="5"/>
    </row>
    <row r="952" spans="13:14" x14ac:dyDescent="0.35">
      <c r="M952" s="5"/>
      <c r="N952" s="5"/>
    </row>
    <row r="953" spans="13:14" x14ac:dyDescent="0.35">
      <c r="M953" s="5"/>
      <c r="N953" s="5"/>
    </row>
    <row r="954" spans="13:14" x14ac:dyDescent="0.35">
      <c r="M954" s="5"/>
      <c r="N954" s="5"/>
    </row>
    <row r="955" spans="13:14" x14ac:dyDescent="0.35">
      <c r="M955" s="5"/>
      <c r="N955" s="5"/>
    </row>
    <row r="956" spans="13:14" x14ac:dyDescent="0.35">
      <c r="M956" s="5"/>
      <c r="N956" s="5"/>
    </row>
    <row r="957" spans="13:14" x14ac:dyDescent="0.35">
      <c r="M957" s="5"/>
      <c r="N957" s="5"/>
    </row>
    <row r="958" spans="13:14" x14ac:dyDescent="0.35">
      <c r="M958" s="5"/>
      <c r="N958" s="5"/>
    </row>
    <row r="959" spans="13:14" x14ac:dyDescent="0.35">
      <c r="M959" s="5"/>
      <c r="N959" s="5"/>
    </row>
    <row r="960" spans="13:14" x14ac:dyDescent="0.35">
      <c r="M960" s="5"/>
      <c r="N960" s="5"/>
    </row>
    <row r="961" spans="13:14" x14ac:dyDescent="0.35">
      <c r="M961" s="5"/>
      <c r="N961" s="5"/>
    </row>
    <row r="962" spans="13:14" x14ac:dyDescent="0.35">
      <c r="M962" s="5"/>
      <c r="N962" s="5"/>
    </row>
    <row r="963" spans="13:14" x14ac:dyDescent="0.35">
      <c r="M963" s="5"/>
      <c r="N963" s="5"/>
    </row>
    <row r="964" spans="13:14" x14ac:dyDescent="0.35">
      <c r="M964" s="5"/>
      <c r="N964" s="5"/>
    </row>
    <row r="965" spans="13:14" x14ac:dyDescent="0.35">
      <c r="M965" s="5"/>
      <c r="N965" s="5"/>
    </row>
    <row r="966" spans="13:14" x14ac:dyDescent="0.35">
      <c r="M966" s="5"/>
      <c r="N966" s="5"/>
    </row>
    <row r="967" spans="13:14" x14ac:dyDescent="0.35">
      <c r="M967" s="5"/>
      <c r="N967" s="5"/>
    </row>
    <row r="968" spans="13:14" x14ac:dyDescent="0.35">
      <c r="M968" s="5"/>
      <c r="N968" s="5"/>
    </row>
    <row r="969" spans="13:14" x14ac:dyDescent="0.35">
      <c r="M969" s="5"/>
      <c r="N969" s="5"/>
    </row>
    <row r="970" spans="13:14" x14ac:dyDescent="0.35">
      <c r="M970" s="5"/>
      <c r="N970" s="5"/>
    </row>
    <row r="971" spans="13:14" x14ac:dyDescent="0.35">
      <c r="M971" s="5"/>
      <c r="N971" s="5"/>
    </row>
    <row r="972" spans="13:14" x14ac:dyDescent="0.35">
      <c r="M972" s="5"/>
      <c r="N972" s="5"/>
    </row>
    <row r="973" spans="13:14" x14ac:dyDescent="0.35">
      <c r="M973" s="5"/>
      <c r="N973" s="5"/>
    </row>
    <row r="974" spans="13:14" x14ac:dyDescent="0.35">
      <c r="M974" s="5"/>
      <c r="N974" s="5"/>
    </row>
    <row r="975" spans="13:14" x14ac:dyDescent="0.35">
      <c r="M975" s="5"/>
      <c r="N975" s="5"/>
    </row>
    <row r="976" spans="13:14" x14ac:dyDescent="0.35">
      <c r="M976" s="5"/>
      <c r="N976" s="5"/>
    </row>
    <row r="977" spans="13:14" x14ac:dyDescent="0.35">
      <c r="M977" s="5"/>
      <c r="N977" s="5"/>
    </row>
    <row r="978" spans="13:14" x14ac:dyDescent="0.35">
      <c r="M978" s="5"/>
      <c r="N978" s="5"/>
    </row>
    <row r="979" spans="13:14" x14ac:dyDescent="0.35">
      <c r="M979" s="5"/>
      <c r="N979" s="5"/>
    </row>
    <row r="980" spans="13:14" x14ac:dyDescent="0.35">
      <c r="M980" s="5"/>
      <c r="N980" s="5"/>
    </row>
    <row r="981" spans="13:14" x14ac:dyDescent="0.35">
      <c r="M981" s="5"/>
      <c r="N981" s="5"/>
    </row>
    <row r="982" spans="13:14" x14ac:dyDescent="0.35">
      <c r="M982" s="5"/>
      <c r="N982" s="5"/>
    </row>
    <row r="983" spans="13:14" x14ac:dyDescent="0.35">
      <c r="M983" s="5"/>
      <c r="N983" s="5"/>
    </row>
    <row r="984" spans="13:14" x14ac:dyDescent="0.35">
      <c r="M984" s="5"/>
      <c r="N984" s="5"/>
    </row>
    <row r="985" spans="13:14" x14ac:dyDescent="0.35">
      <c r="M985" s="5"/>
      <c r="N985" s="5"/>
    </row>
    <row r="986" spans="13:14" x14ac:dyDescent="0.35">
      <c r="M986" s="5"/>
      <c r="N986" s="5"/>
    </row>
    <row r="987" spans="13:14" x14ac:dyDescent="0.35">
      <c r="M987" s="5"/>
      <c r="N987" s="5"/>
    </row>
    <row r="988" spans="13:14" x14ac:dyDescent="0.35">
      <c r="M988" s="5"/>
      <c r="N988" s="5"/>
    </row>
    <row r="989" spans="13:14" x14ac:dyDescent="0.35">
      <c r="M989" s="5"/>
      <c r="N989" s="5"/>
    </row>
    <row r="990" spans="13:14" x14ac:dyDescent="0.35">
      <c r="M990" s="5"/>
      <c r="N990" s="5"/>
    </row>
    <row r="991" spans="13:14" x14ac:dyDescent="0.35">
      <c r="M991" s="5"/>
      <c r="N991" s="5"/>
    </row>
    <row r="992" spans="13:14" x14ac:dyDescent="0.35">
      <c r="M992" s="5"/>
      <c r="N992" s="5"/>
    </row>
    <row r="993" spans="13:14" x14ac:dyDescent="0.35">
      <c r="M993" s="5"/>
      <c r="N993" s="5"/>
    </row>
    <row r="994" spans="13:14" x14ac:dyDescent="0.35">
      <c r="M994" s="5"/>
      <c r="N994" s="5"/>
    </row>
    <row r="995" spans="13:14" x14ac:dyDescent="0.35">
      <c r="M995" s="5"/>
      <c r="N995" s="5"/>
    </row>
    <row r="996" spans="13:14" x14ac:dyDescent="0.35">
      <c r="M996" s="5"/>
      <c r="N996" s="5"/>
    </row>
    <row r="997" spans="13:14" x14ac:dyDescent="0.35">
      <c r="M997" s="5"/>
      <c r="N997" s="5"/>
    </row>
    <row r="998" spans="13:14" x14ac:dyDescent="0.35">
      <c r="M998" s="5"/>
      <c r="N998" s="5"/>
    </row>
    <row r="999" spans="13:14" x14ac:dyDescent="0.35">
      <c r="M999" s="5"/>
      <c r="N999" s="5"/>
    </row>
    <row r="1000" spans="13:14" x14ac:dyDescent="0.35">
      <c r="M1000" s="5"/>
      <c r="N1000" s="5"/>
    </row>
    <row r="1001" spans="13:14" x14ac:dyDescent="0.35">
      <c r="M1001" s="5"/>
      <c r="N1001" s="5"/>
    </row>
    <row r="1002" spans="13:14" x14ac:dyDescent="0.35">
      <c r="M1002" s="5"/>
      <c r="N1002" s="5"/>
    </row>
    <row r="1003" spans="13:14" x14ac:dyDescent="0.35">
      <c r="M1003" s="5"/>
      <c r="N1003" s="5"/>
    </row>
    <row r="1004" spans="13:14" x14ac:dyDescent="0.35">
      <c r="M1004" s="5"/>
      <c r="N1004" s="5"/>
    </row>
    <row r="1005" spans="13:14" x14ac:dyDescent="0.35">
      <c r="M1005" s="5"/>
      <c r="N1005" s="5"/>
    </row>
    <row r="1006" spans="13:14" x14ac:dyDescent="0.35">
      <c r="M1006" s="5"/>
      <c r="N1006" s="5"/>
    </row>
    <row r="1007" spans="13:14" x14ac:dyDescent="0.35">
      <c r="M1007" s="5"/>
      <c r="N1007" s="5"/>
    </row>
    <row r="1008" spans="13:14" x14ac:dyDescent="0.35">
      <c r="M1008" s="5"/>
      <c r="N1008" s="5"/>
    </row>
    <row r="1009" spans="13:14" x14ac:dyDescent="0.35">
      <c r="M1009" s="5"/>
      <c r="N1009" s="5"/>
    </row>
    <row r="1010" spans="13:14" x14ac:dyDescent="0.35">
      <c r="M1010" s="5"/>
      <c r="N1010" s="5"/>
    </row>
    <row r="1011" spans="13:14" x14ac:dyDescent="0.35">
      <c r="M1011" s="5"/>
      <c r="N1011" s="5"/>
    </row>
    <row r="1012" spans="13:14" x14ac:dyDescent="0.35">
      <c r="M1012" s="5"/>
      <c r="N1012" s="5"/>
    </row>
    <row r="1013" spans="13:14" x14ac:dyDescent="0.35">
      <c r="M1013" s="5"/>
      <c r="N1013" s="5"/>
    </row>
    <row r="1014" spans="13:14" x14ac:dyDescent="0.35">
      <c r="M1014" s="5"/>
      <c r="N1014" s="5"/>
    </row>
    <row r="1015" spans="13:14" x14ac:dyDescent="0.35">
      <c r="M1015" s="5"/>
      <c r="N1015" s="5"/>
    </row>
    <row r="1016" spans="13:14" x14ac:dyDescent="0.35">
      <c r="M1016" s="5"/>
      <c r="N1016" s="5"/>
    </row>
    <row r="1017" spans="13:14" x14ac:dyDescent="0.35">
      <c r="M1017" s="5"/>
      <c r="N1017" s="5"/>
    </row>
    <row r="1018" spans="13:14" x14ac:dyDescent="0.35">
      <c r="M1018" s="5"/>
      <c r="N1018" s="5"/>
    </row>
    <row r="1019" spans="13:14" x14ac:dyDescent="0.35">
      <c r="M1019" s="5"/>
      <c r="N1019" s="5"/>
    </row>
    <row r="1020" spans="13:14" x14ac:dyDescent="0.35">
      <c r="M1020" s="5"/>
      <c r="N1020" s="5"/>
    </row>
    <row r="1021" spans="13:14" x14ac:dyDescent="0.35">
      <c r="M1021" s="5"/>
      <c r="N1021" s="5"/>
    </row>
    <row r="1022" spans="13:14" x14ac:dyDescent="0.35">
      <c r="M1022" s="5"/>
      <c r="N1022" s="5"/>
    </row>
    <row r="1023" spans="13:14" x14ac:dyDescent="0.35">
      <c r="M1023" s="5"/>
      <c r="N1023" s="5"/>
    </row>
    <row r="1024" spans="13:14" x14ac:dyDescent="0.35">
      <c r="M1024" s="5"/>
      <c r="N1024" s="5"/>
    </row>
    <row r="1025" spans="13:14" x14ac:dyDescent="0.35">
      <c r="M1025" s="5"/>
      <c r="N1025" s="5"/>
    </row>
    <row r="1026" spans="13:14" x14ac:dyDescent="0.35">
      <c r="M1026" s="5"/>
      <c r="N1026" s="5"/>
    </row>
    <row r="1027" spans="13:14" x14ac:dyDescent="0.35">
      <c r="M1027" s="5"/>
      <c r="N1027" s="5"/>
    </row>
    <row r="1028" spans="13:14" x14ac:dyDescent="0.35">
      <c r="M1028" s="5"/>
      <c r="N1028" s="5"/>
    </row>
    <row r="1029" spans="13:14" x14ac:dyDescent="0.35">
      <c r="M1029" s="5"/>
      <c r="N1029" s="5"/>
    </row>
    <row r="1030" spans="13:14" x14ac:dyDescent="0.35">
      <c r="M1030" s="5"/>
      <c r="N1030" s="5"/>
    </row>
    <row r="1031" spans="13:14" x14ac:dyDescent="0.35">
      <c r="M1031" s="5"/>
      <c r="N1031" s="5"/>
    </row>
    <row r="1032" spans="13:14" x14ac:dyDescent="0.35">
      <c r="M1032" s="5"/>
      <c r="N1032" s="5"/>
    </row>
    <row r="1033" spans="13:14" x14ac:dyDescent="0.35">
      <c r="M1033" s="5"/>
      <c r="N1033" s="5"/>
    </row>
    <row r="1034" spans="13:14" x14ac:dyDescent="0.35">
      <c r="M1034" s="5"/>
      <c r="N1034" s="5"/>
    </row>
    <row r="1035" spans="13:14" x14ac:dyDescent="0.35">
      <c r="M1035" s="5"/>
      <c r="N1035" s="5"/>
    </row>
    <row r="1036" spans="13:14" x14ac:dyDescent="0.35">
      <c r="M1036" s="5"/>
      <c r="N1036" s="5"/>
    </row>
    <row r="1037" spans="13:14" x14ac:dyDescent="0.35">
      <c r="M1037" s="5"/>
      <c r="N1037" s="5"/>
    </row>
    <row r="1038" spans="13:14" x14ac:dyDescent="0.35">
      <c r="M1038" s="5"/>
      <c r="N1038" s="5"/>
    </row>
    <row r="1039" spans="13:14" x14ac:dyDescent="0.35">
      <c r="M1039" s="5"/>
      <c r="N1039" s="5"/>
    </row>
    <row r="1040" spans="13:14" x14ac:dyDescent="0.35">
      <c r="M1040" s="5"/>
      <c r="N1040" s="5"/>
    </row>
    <row r="1041" spans="13:14" x14ac:dyDescent="0.35">
      <c r="M1041" s="5"/>
      <c r="N1041" s="5"/>
    </row>
    <row r="1042" spans="13:14" x14ac:dyDescent="0.35">
      <c r="M1042" s="5"/>
      <c r="N1042" s="5"/>
    </row>
    <row r="1043" spans="13:14" x14ac:dyDescent="0.35">
      <c r="M1043" s="5"/>
      <c r="N1043" s="5"/>
    </row>
    <row r="1044" spans="13:14" x14ac:dyDescent="0.35">
      <c r="M1044" s="5"/>
      <c r="N1044" s="5"/>
    </row>
    <row r="1045" spans="13:14" x14ac:dyDescent="0.35">
      <c r="M1045" s="5"/>
      <c r="N1045" s="5"/>
    </row>
    <row r="1046" spans="13:14" x14ac:dyDescent="0.35">
      <c r="M1046" s="5"/>
      <c r="N1046" s="5"/>
    </row>
    <row r="1047" spans="13:14" x14ac:dyDescent="0.35">
      <c r="M1047" s="5"/>
      <c r="N1047" s="5"/>
    </row>
    <row r="1048" spans="13:14" x14ac:dyDescent="0.35">
      <c r="M1048" s="5"/>
      <c r="N1048" s="5"/>
    </row>
    <row r="1049" spans="13:14" x14ac:dyDescent="0.35">
      <c r="M1049" s="5"/>
      <c r="N1049" s="5"/>
    </row>
    <row r="1050" spans="13:14" x14ac:dyDescent="0.35">
      <c r="M1050" s="5"/>
      <c r="N1050" s="5"/>
    </row>
    <row r="1051" spans="13:14" x14ac:dyDescent="0.35">
      <c r="M1051" s="5"/>
      <c r="N1051" s="5"/>
    </row>
    <row r="1052" spans="13:14" x14ac:dyDescent="0.35">
      <c r="M1052" s="5"/>
      <c r="N1052" s="5"/>
    </row>
    <row r="1053" spans="13:14" x14ac:dyDescent="0.35">
      <c r="M1053" s="5"/>
      <c r="N1053" s="5"/>
    </row>
    <row r="1054" spans="13:14" x14ac:dyDescent="0.35">
      <c r="M1054" s="5"/>
      <c r="N1054" s="5"/>
    </row>
    <row r="1055" spans="13:14" x14ac:dyDescent="0.35">
      <c r="M1055" s="5"/>
      <c r="N1055" s="5"/>
    </row>
    <row r="1056" spans="13:14" x14ac:dyDescent="0.35">
      <c r="M1056" s="5"/>
      <c r="N1056" s="5"/>
    </row>
    <row r="1057" spans="13:14" x14ac:dyDescent="0.35">
      <c r="M1057" s="5"/>
      <c r="N1057" s="5"/>
    </row>
    <row r="1058" spans="13:14" x14ac:dyDescent="0.35">
      <c r="M1058" s="5"/>
      <c r="N1058" s="5"/>
    </row>
    <row r="1059" spans="13:14" x14ac:dyDescent="0.35">
      <c r="M1059" s="5"/>
      <c r="N1059" s="5"/>
    </row>
    <row r="1060" spans="13:14" x14ac:dyDescent="0.35">
      <c r="M1060" s="5"/>
      <c r="N1060" s="5"/>
    </row>
    <row r="1061" spans="13:14" x14ac:dyDescent="0.35">
      <c r="M1061" s="5"/>
      <c r="N1061" s="5"/>
    </row>
    <row r="1062" spans="13:14" x14ac:dyDescent="0.35">
      <c r="M1062" s="5"/>
      <c r="N1062" s="5"/>
    </row>
    <row r="1063" spans="13:14" x14ac:dyDescent="0.35">
      <c r="M1063" s="5"/>
      <c r="N1063" s="5"/>
    </row>
    <row r="1064" spans="13:14" x14ac:dyDescent="0.35">
      <c r="M1064" s="5"/>
      <c r="N1064" s="5"/>
    </row>
    <row r="1065" spans="13:14" x14ac:dyDescent="0.35">
      <c r="M1065" s="5"/>
      <c r="N1065" s="5"/>
    </row>
    <row r="1066" spans="13:14" x14ac:dyDescent="0.35">
      <c r="M1066" s="5"/>
      <c r="N1066" s="5"/>
    </row>
    <row r="1067" spans="13:14" x14ac:dyDescent="0.35">
      <c r="M1067" s="5"/>
      <c r="N1067" s="5"/>
    </row>
    <row r="1068" spans="13:14" x14ac:dyDescent="0.35">
      <c r="M1068" s="5"/>
      <c r="N1068" s="5"/>
    </row>
    <row r="1069" spans="13:14" x14ac:dyDescent="0.35">
      <c r="M1069" s="5"/>
      <c r="N1069" s="5"/>
    </row>
    <row r="1070" spans="13:14" x14ac:dyDescent="0.35">
      <c r="M1070" s="5"/>
      <c r="N1070" s="5"/>
    </row>
    <row r="1071" spans="13:14" x14ac:dyDescent="0.35">
      <c r="M1071" s="5"/>
      <c r="N1071" s="5"/>
    </row>
    <row r="1072" spans="13:14" x14ac:dyDescent="0.35">
      <c r="M1072" s="5"/>
      <c r="N1072" s="5"/>
    </row>
    <row r="1073" spans="13:14" x14ac:dyDescent="0.35">
      <c r="M1073" s="5"/>
      <c r="N1073" s="5"/>
    </row>
    <row r="1074" spans="13:14" x14ac:dyDescent="0.35">
      <c r="M1074" s="5"/>
      <c r="N1074" s="5"/>
    </row>
    <row r="1075" spans="13:14" x14ac:dyDescent="0.35">
      <c r="M1075" s="5"/>
      <c r="N1075" s="5"/>
    </row>
    <row r="1076" spans="13:14" x14ac:dyDescent="0.35">
      <c r="M1076" s="5"/>
      <c r="N1076" s="5"/>
    </row>
    <row r="1077" spans="13:14" x14ac:dyDescent="0.35">
      <c r="M1077" s="5"/>
      <c r="N1077" s="5"/>
    </row>
    <row r="1078" spans="13:14" x14ac:dyDescent="0.35">
      <c r="M1078" s="5"/>
      <c r="N1078" s="5"/>
    </row>
    <row r="1079" spans="13:14" x14ac:dyDescent="0.35">
      <c r="M1079" s="5"/>
      <c r="N1079" s="5"/>
    </row>
    <row r="1080" spans="13:14" x14ac:dyDescent="0.35">
      <c r="M1080" s="5"/>
      <c r="N1080" s="5"/>
    </row>
    <row r="1081" spans="13:14" x14ac:dyDescent="0.35">
      <c r="M1081" s="5"/>
      <c r="N1081" s="5"/>
    </row>
    <row r="1082" spans="13:14" x14ac:dyDescent="0.35">
      <c r="M1082" s="5"/>
      <c r="N1082" s="5"/>
    </row>
    <row r="1083" spans="13:14" x14ac:dyDescent="0.35">
      <c r="M1083" s="5"/>
      <c r="N1083" s="5"/>
    </row>
    <row r="1084" spans="13:14" x14ac:dyDescent="0.35">
      <c r="M1084" s="5"/>
      <c r="N1084" s="5"/>
    </row>
    <row r="1085" spans="13:14" x14ac:dyDescent="0.35">
      <c r="M1085" s="5"/>
      <c r="N1085" s="5"/>
    </row>
    <row r="1086" spans="13:14" x14ac:dyDescent="0.35">
      <c r="M1086" s="5"/>
      <c r="N1086" s="5"/>
    </row>
    <row r="1087" spans="13:14" x14ac:dyDescent="0.35">
      <c r="M1087" s="5"/>
      <c r="N1087" s="5"/>
    </row>
    <row r="1088" spans="13:14" x14ac:dyDescent="0.35">
      <c r="M1088" s="5"/>
      <c r="N1088" s="5"/>
    </row>
    <row r="1089" spans="13:14" x14ac:dyDescent="0.35">
      <c r="M1089" s="5"/>
      <c r="N1089" s="5"/>
    </row>
    <row r="1090" spans="13:14" x14ac:dyDescent="0.35">
      <c r="M1090" s="5"/>
      <c r="N1090" s="5"/>
    </row>
    <row r="1091" spans="13:14" x14ac:dyDescent="0.35">
      <c r="M1091" s="5"/>
      <c r="N1091" s="5"/>
    </row>
    <row r="1092" spans="13:14" x14ac:dyDescent="0.35">
      <c r="M1092" s="5"/>
      <c r="N1092" s="5"/>
    </row>
    <row r="1093" spans="13:14" x14ac:dyDescent="0.35">
      <c r="M1093" s="5"/>
      <c r="N1093" s="5"/>
    </row>
    <row r="1094" spans="13:14" x14ac:dyDescent="0.35">
      <c r="M1094" s="5"/>
      <c r="N1094" s="5"/>
    </row>
    <row r="1095" spans="13:14" x14ac:dyDescent="0.35">
      <c r="M1095" s="5"/>
      <c r="N1095" s="5"/>
    </row>
    <row r="1096" spans="13:14" x14ac:dyDescent="0.35">
      <c r="M1096" s="5"/>
      <c r="N1096" s="5"/>
    </row>
    <row r="1097" spans="13:14" x14ac:dyDescent="0.35">
      <c r="M1097" s="5"/>
      <c r="N1097" s="5"/>
    </row>
    <row r="1098" spans="13:14" x14ac:dyDescent="0.35">
      <c r="M1098" s="5"/>
      <c r="N1098" s="5"/>
    </row>
    <row r="1099" spans="13:14" x14ac:dyDescent="0.35">
      <c r="M1099" s="5"/>
      <c r="N1099" s="5"/>
    </row>
    <row r="1100" spans="13:14" x14ac:dyDescent="0.35">
      <c r="M1100" s="5"/>
      <c r="N1100" s="5"/>
    </row>
    <row r="1101" spans="13:14" x14ac:dyDescent="0.35">
      <c r="M1101" s="5"/>
      <c r="N1101" s="5"/>
    </row>
    <row r="1102" spans="13:14" x14ac:dyDescent="0.35">
      <c r="M1102" s="5"/>
      <c r="N1102" s="5"/>
    </row>
    <row r="1103" spans="13:14" x14ac:dyDescent="0.35">
      <c r="M1103" s="5"/>
      <c r="N1103" s="5"/>
    </row>
    <row r="1104" spans="13:14" x14ac:dyDescent="0.35">
      <c r="M1104" s="5"/>
      <c r="N1104" s="5"/>
    </row>
    <row r="1105" spans="13:14" x14ac:dyDescent="0.35">
      <c r="M1105" s="5"/>
      <c r="N1105" s="5"/>
    </row>
    <row r="1106" spans="13:14" x14ac:dyDescent="0.35">
      <c r="M1106" s="5"/>
      <c r="N1106" s="5"/>
    </row>
    <row r="1107" spans="13:14" x14ac:dyDescent="0.35">
      <c r="M1107" s="5"/>
      <c r="N1107" s="5"/>
    </row>
    <row r="1108" spans="13:14" x14ac:dyDescent="0.35">
      <c r="M1108" s="5"/>
      <c r="N1108" s="5"/>
    </row>
    <row r="1109" spans="13:14" x14ac:dyDescent="0.35">
      <c r="M1109" s="5"/>
      <c r="N1109" s="5"/>
    </row>
    <row r="1110" spans="13:14" x14ac:dyDescent="0.35">
      <c r="M1110" s="5"/>
      <c r="N1110" s="5"/>
    </row>
    <row r="1111" spans="13:14" x14ac:dyDescent="0.35">
      <c r="M1111" s="5"/>
      <c r="N1111" s="5"/>
    </row>
    <row r="1112" spans="13:14" x14ac:dyDescent="0.35">
      <c r="M1112" s="5"/>
      <c r="N1112" s="5"/>
    </row>
    <row r="1113" spans="13:14" x14ac:dyDescent="0.35">
      <c r="M1113" s="5"/>
      <c r="N1113" s="5"/>
    </row>
    <row r="1114" spans="13:14" x14ac:dyDescent="0.35">
      <c r="M1114" s="5"/>
      <c r="N1114" s="5"/>
    </row>
    <row r="1115" spans="13:14" x14ac:dyDescent="0.35">
      <c r="M1115" s="5"/>
      <c r="N1115" s="5"/>
    </row>
    <row r="1116" spans="13:14" x14ac:dyDescent="0.35">
      <c r="M1116" s="5"/>
      <c r="N1116" s="5"/>
    </row>
    <row r="1117" spans="13:14" x14ac:dyDescent="0.35">
      <c r="M1117" s="5"/>
      <c r="N1117" s="5"/>
    </row>
    <row r="1118" spans="13:14" x14ac:dyDescent="0.35">
      <c r="M1118" s="5"/>
      <c r="N1118" s="5"/>
    </row>
    <row r="1119" spans="13:14" x14ac:dyDescent="0.35">
      <c r="M1119" s="5"/>
      <c r="N1119" s="5"/>
    </row>
    <row r="1120" spans="13:14" x14ac:dyDescent="0.35">
      <c r="M1120" s="5"/>
      <c r="N1120" s="5"/>
    </row>
    <row r="1121" spans="13:14" x14ac:dyDescent="0.35">
      <c r="M1121" s="5"/>
      <c r="N1121" s="5"/>
    </row>
    <row r="1122" spans="13:14" x14ac:dyDescent="0.35">
      <c r="M1122" s="5"/>
      <c r="N1122" s="5"/>
    </row>
    <row r="1123" spans="13:14" x14ac:dyDescent="0.35">
      <c r="M1123" s="5"/>
      <c r="N1123" s="5"/>
    </row>
    <row r="1124" spans="13:14" x14ac:dyDescent="0.35">
      <c r="M1124" s="5"/>
      <c r="N1124" s="5"/>
    </row>
    <row r="1125" spans="13:14" x14ac:dyDescent="0.35">
      <c r="M1125" s="5"/>
      <c r="N1125" s="5"/>
    </row>
    <row r="1126" spans="13:14" x14ac:dyDescent="0.35">
      <c r="M1126" s="5"/>
      <c r="N1126" s="5"/>
    </row>
    <row r="1127" spans="13:14" x14ac:dyDescent="0.35">
      <c r="M1127" s="5"/>
      <c r="N1127" s="5"/>
    </row>
    <row r="1128" spans="13:14" x14ac:dyDescent="0.35">
      <c r="M1128" s="5"/>
      <c r="N1128" s="5"/>
    </row>
    <row r="1129" spans="13:14" x14ac:dyDescent="0.35">
      <c r="M1129" s="5"/>
      <c r="N1129" s="5"/>
    </row>
    <row r="1130" spans="13:14" x14ac:dyDescent="0.35">
      <c r="M1130" s="5"/>
      <c r="N1130" s="5"/>
    </row>
    <row r="1131" spans="13:14" x14ac:dyDescent="0.35">
      <c r="M1131" s="5"/>
      <c r="N1131" s="5"/>
    </row>
    <row r="1132" spans="13:14" x14ac:dyDescent="0.35">
      <c r="M1132" s="5"/>
      <c r="N1132" s="5"/>
    </row>
    <row r="1133" spans="13:14" x14ac:dyDescent="0.35">
      <c r="M1133" s="5"/>
      <c r="N1133" s="5"/>
    </row>
    <row r="1134" spans="13:14" x14ac:dyDescent="0.35">
      <c r="M1134" s="5"/>
      <c r="N1134" s="5"/>
    </row>
    <row r="1135" spans="13:14" x14ac:dyDescent="0.35">
      <c r="M1135" s="5"/>
      <c r="N1135" s="5"/>
    </row>
    <row r="1136" spans="13:14" x14ac:dyDescent="0.35">
      <c r="M1136" s="5"/>
      <c r="N1136" s="5"/>
    </row>
    <row r="1137" spans="13:14" x14ac:dyDescent="0.35">
      <c r="M1137" s="5"/>
      <c r="N1137" s="5"/>
    </row>
    <row r="1138" spans="13:14" x14ac:dyDescent="0.35">
      <c r="M1138" s="5"/>
      <c r="N1138" s="5"/>
    </row>
    <row r="1139" spans="13:14" x14ac:dyDescent="0.35">
      <c r="M1139" s="5"/>
      <c r="N1139" s="5"/>
    </row>
    <row r="1140" spans="13:14" x14ac:dyDescent="0.35">
      <c r="M1140" s="5"/>
      <c r="N1140" s="5"/>
    </row>
    <row r="1141" spans="13:14" x14ac:dyDescent="0.35">
      <c r="M1141" s="5"/>
      <c r="N1141" s="5"/>
    </row>
    <row r="1142" spans="13:14" x14ac:dyDescent="0.35">
      <c r="M1142" s="5"/>
      <c r="N1142" s="5"/>
    </row>
    <row r="1143" spans="13:14" x14ac:dyDescent="0.35">
      <c r="M1143" s="5"/>
      <c r="N1143" s="5"/>
    </row>
    <row r="1144" spans="13:14" x14ac:dyDescent="0.35">
      <c r="M1144" s="5"/>
      <c r="N1144" s="5"/>
    </row>
    <row r="1145" spans="13:14" x14ac:dyDescent="0.35">
      <c r="M1145" s="5"/>
      <c r="N1145" s="5"/>
    </row>
    <row r="1146" spans="13:14" x14ac:dyDescent="0.35">
      <c r="M1146" s="5"/>
      <c r="N1146" s="5"/>
    </row>
    <row r="1147" spans="13:14" x14ac:dyDescent="0.35">
      <c r="M1147" s="5"/>
      <c r="N1147" s="5"/>
    </row>
    <row r="1148" spans="13:14" x14ac:dyDescent="0.35">
      <c r="M1148" s="5"/>
      <c r="N1148" s="5"/>
    </row>
    <row r="1149" spans="13:14" x14ac:dyDescent="0.35">
      <c r="M1149" s="5"/>
      <c r="N1149" s="5"/>
    </row>
    <row r="1150" spans="13:14" x14ac:dyDescent="0.35">
      <c r="M1150" s="5"/>
      <c r="N1150" s="5"/>
    </row>
    <row r="1151" spans="13:14" x14ac:dyDescent="0.35">
      <c r="M1151" s="5"/>
      <c r="N1151" s="5"/>
    </row>
    <row r="1152" spans="13:14" x14ac:dyDescent="0.35">
      <c r="M1152" s="5"/>
      <c r="N1152" s="5"/>
    </row>
    <row r="1153" spans="13:14" x14ac:dyDescent="0.35">
      <c r="M1153" s="5"/>
      <c r="N1153" s="5"/>
    </row>
    <row r="1154" spans="13:14" x14ac:dyDescent="0.35">
      <c r="M1154" s="5"/>
      <c r="N1154" s="5"/>
    </row>
    <row r="1155" spans="13:14" x14ac:dyDescent="0.35">
      <c r="M1155" s="5"/>
      <c r="N1155" s="5"/>
    </row>
    <row r="1156" spans="13:14" x14ac:dyDescent="0.35">
      <c r="M1156" s="5"/>
      <c r="N1156" s="5"/>
    </row>
    <row r="1157" spans="13:14" x14ac:dyDescent="0.35">
      <c r="M1157" s="5"/>
      <c r="N1157" s="5"/>
    </row>
    <row r="1158" spans="13:14" x14ac:dyDescent="0.35">
      <c r="M1158" s="5"/>
      <c r="N1158" s="5"/>
    </row>
    <row r="1159" spans="13:14" x14ac:dyDescent="0.35">
      <c r="M1159" s="5"/>
      <c r="N1159" s="5"/>
    </row>
    <row r="1160" spans="13:14" x14ac:dyDescent="0.35">
      <c r="M1160" s="5"/>
      <c r="N1160" s="5"/>
    </row>
    <row r="1161" spans="13:14" x14ac:dyDescent="0.35">
      <c r="M1161" s="5"/>
      <c r="N1161" s="5"/>
    </row>
    <row r="1162" spans="13:14" x14ac:dyDescent="0.35">
      <c r="M1162" s="5"/>
      <c r="N1162" s="5"/>
    </row>
    <row r="1163" spans="13:14" x14ac:dyDescent="0.35">
      <c r="M1163" s="5"/>
      <c r="N1163" s="5"/>
    </row>
    <row r="1164" spans="13:14" x14ac:dyDescent="0.35">
      <c r="M1164" s="5"/>
      <c r="N1164" s="5"/>
    </row>
    <row r="1165" spans="13:14" x14ac:dyDescent="0.35">
      <c r="M1165" s="5"/>
      <c r="N1165" s="5"/>
    </row>
    <row r="1166" spans="13:14" x14ac:dyDescent="0.35">
      <c r="M1166" s="5"/>
      <c r="N1166" s="5"/>
    </row>
    <row r="1167" spans="13:14" x14ac:dyDescent="0.35">
      <c r="M1167" s="5"/>
      <c r="N1167" s="5"/>
    </row>
    <row r="1168" spans="13:14" x14ac:dyDescent="0.35">
      <c r="M1168" s="5"/>
      <c r="N1168" s="5"/>
    </row>
    <row r="1169" spans="13:14" x14ac:dyDescent="0.35">
      <c r="M1169" s="5"/>
      <c r="N1169" s="5"/>
    </row>
    <row r="1170" spans="13:14" x14ac:dyDescent="0.35">
      <c r="M1170" s="5"/>
      <c r="N1170" s="5"/>
    </row>
    <row r="1171" spans="13:14" x14ac:dyDescent="0.35">
      <c r="M1171" s="5"/>
      <c r="N1171" s="5"/>
    </row>
    <row r="1172" spans="13:14" x14ac:dyDescent="0.35">
      <c r="M1172" s="5"/>
      <c r="N1172" s="5"/>
    </row>
    <row r="1173" spans="13:14" x14ac:dyDescent="0.35">
      <c r="M1173" s="5"/>
      <c r="N1173" s="5"/>
    </row>
    <row r="1174" spans="13:14" x14ac:dyDescent="0.35">
      <c r="M1174" s="5"/>
      <c r="N1174" s="5"/>
    </row>
    <row r="1175" spans="13:14" x14ac:dyDescent="0.35">
      <c r="M1175" s="5"/>
      <c r="N1175" s="5"/>
    </row>
    <row r="1176" spans="13:14" x14ac:dyDescent="0.35">
      <c r="M1176" s="5"/>
      <c r="N1176" s="5"/>
    </row>
    <row r="1177" spans="13:14" x14ac:dyDescent="0.35">
      <c r="M1177" s="5"/>
      <c r="N1177" s="5"/>
    </row>
    <row r="1178" spans="13:14" x14ac:dyDescent="0.35">
      <c r="M1178" s="5"/>
      <c r="N1178" s="5"/>
    </row>
    <row r="1179" spans="13:14" x14ac:dyDescent="0.35">
      <c r="M1179" s="5"/>
      <c r="N1179" s="5"/>
    </row>
    <row r="1180" spans="13:14" x14ac:dyDescent="0.35">
      <c r="M1180" s="5"/>
      <c r="N1180" s="5"/>
    </row>
    <row r="1181" spans="13:14" x14ac:dyDescent="0.35">
      <c r="M1181" s="5"/>
      <c r="N1181" s="5"/>
    </row>
    <row r="1182" spans="13:14" x14ac:dyDescent="0.35">
      <c r="M1182" s="5"/>
      <c r="N1182" s="5"/>
    </row>
    <row r="1183" spans="13:14" x14ac:dyDescent="0.35">
      <c r="M1183" s="5"/>
      <c r="N1183" s="5"/>
    </row>
    <row r="1184" spans="13:14" x14ac:dyDescent="0.35">
      <c r="M1184" s="5"/>
      <c r="N1184" s="5"/>
    </row>
    <row r="1185" spans="13:14" x14ac:dyDescent="0.35">
      <c r="M1185" s="5"/>
      <c r="N1185" s="5"/>
    </row>
    <row r="1186" spans="13:14" x14ac:dyDescent="0.35">
      <c r="M1186" s="5"/>
      <c r="N1186" s="5"/>
    </row>
    <row r="1187" spans="13:14" x14ac:dyDescent="0.35">
      <c r="M1187" s="5"/>
      <c r="N1187" s="5"/>
    </row>
    <row r="1188" spans="13:14" x14ac:dyDescent="0.35">
      <c r="M1188" s="5"/>
      <c r="N1188" s="5"/>
    </row>
    <row r="1189" spans="13:14" x14ac:dyDescent="0.35">
      <c r="M1189" s="5"/>
      <c r="N1189" s="5"/>
    </row>
    <row r="1190" spans="13:14" x14ac:dyDescent="0.35">
      <c r="M1190" s="5"/>
      <c r="N1190" s="5"/>
    </row>
    <row r="1191" spans="13:14" x14ac:dyDescent="0.35">
      <c r="M1191" s="5"/>
      <c r="N1191" s="5"/>
    </row>
    <row r="1192" spans="13:14" x14ac:dyDescent="0.35">
      <c r="M1192" s="5"/>
      <c r="N1192" s="5"/>
    </row>
    <row r="1193" spans="13:14" x14ac:dyDescent="0.35">
      <c r="M1193" s="5"/>
      <c r="N1193" s="5"/>
    </row>
    <row r="1194" spans="13:14" x14ac:dyDescent="0.35">
      <c r="M1194" s="5"/>
      <c r="N1194" s="5"/>
    </row>
    <row r="1195" spans="13:14" x14ac:dyDescent="0.35">
      <c r="M1195" s="5"/>
      <c r="N1195" s="5"/>
    </row>
    <row r="1196" spans="13:14" x14ac:dyDescent="0.35">
      <c r="M1196" s="5"/>
      <c r="N1196" s="5"/>
    </row>
    <row r="1197" spans="13:14" x14ac:dyDescent="0.35">
      <c r="M1197" s="5"/>
      <c r="N1197" s="5"/>
    </row>
    <row r="1198" spans="13:14" x14ac:dyDescent="0.35">
      <c r="M1198" s="5"/>
      <c r="N1198" s="5"/>
    </row>
    <row r="1199" spans="13:14" x14ac:dyDescent="0.35">
      <c r="M1199" s="5"/>
      <c r="N1199" s="5"/>
    </row>
    <row r="1200" spans="13:14" x14ac:dyDescent="0.35">
      <c r="M1200" s="5"/>
      <c r="N1200" s="5"/>
    </row>
    <row r="1201" spans="13:14" x14ac:dyDescent="0.35">
      <c r="M1201" s="5"/>
      <c r="N1201" s="5"/>
    </row>
    <row r="1202" spans="13:14" x14ac:dyDescent="0.35">
      <c r="M1202" s="5"/>
      <c r="N1202" s="5"/>
    </row>
    <row r="1203" spans="13:14" x14ac:dyDescent="0.35">
      <c r="M1203" s="5"/>
      <c r="N1203" s="5"/>
    </row>
    <row r="1204" spans="13:14" x14ac:dyDescent="0.35">
      <c r="M1204" s="5"/>
      <c r="N1204" s="5"/>
    </row>
    <row r="1205" spans="13:14" x14ac:dyDescent="0.35">
      <c r="M1205" s="5"/>
      <c r="N1205" s="5"/>
    </row>
    <row r="1206" spans="13:14" x14ac:dyDescent="0.35">
      <c r="M1206" s="5"/>
      <c r="N1206" s="5"/>
    </row>
    <row r="1207" spans="13:14" x14ac:dyDescent="0.35">
      <c r="M1207" s="5"/>
      <c r="N1207" s="5"/>
    </row>
    <row r="1208" spans="13:14" x14ac:dyDescent="0.35">
      <c r="M1208" s="5"/>
      <c r="N1208" s="5"/>
    </row>
    <row r="1209" spans="13:14" x14ac:dyDescent="0.35">
      <c r="M1209" s="5"/>
      <c r="N1209" s="5"/>
    </row>
    <row r="1210" spans="13:14" x14ac:dyDescent="0.35">
      <c r="M1210" s="5"/>
      <c r="N1210" s="5"/>
    </row>
    <row r="1211" spans="13:14" x14ac:dyDescent="0.35">
      <c r="M1211" s="5"/>
      <c r="N1211" s="5"/>
    </row>
    <row r="1212" spans="13:14" x14ac:dyDescent="0.35">
      <c r="M1212" s="5"/>
      <c r="N1212" s="5"/>
    </row>
    <row r="1213" spans="13:14" x14ac:dyDescent="0.35">
      <c r="M1213" s="5"/>
      <c r="N1213" s="5"/>
    </row>
    <row r="1214" spans="13:14" x14ac:dyDescent="0.35">
      <c r="M1214" s="5"/>
      <c r="N1214" s="5"/>
    </row>
    <row r="1215" spans="13:14" x14ac:dyDescent="0.35">
      <c r="M1215" s="5"/>
      <c r="N1215" s="5"/>
    </row>
    <row r="1216" spans="13:14" x14ac:dyDescent="0.35">
      <c r="M1216" s="5"/>
      <c r="N1216" s="5"/>
    </row>
    <row r="1217" spans="13:14" x14ac:dyDescent="0.35">
      <c r="M1217" s="5"/>
      <c r="N1217" s="5"/>
    </row>
    <row r="1218" spans="13:14" x14ac:dyDescent="0.35">
      <c r="M1218" s="5"/>
      <c r="N1218" s="5"/>
    </row>
    <row r="1219" spans="13:14" x14ac:dyDescent="0.35">
      <c r="M1219" s="5"/>
      <c r="N1219" s="5"/>
    </row>
    <row r="1220" spans="13:14" x14ac:dyDescent="0.35">
      <c r="M1220" s="5"/>
      <c r="N1220" s="5"/>
    </row>
    <row r="1221" spans="13:14" x14ac:dyDescent="0.35">
      <c r="M1221" s="5"/>
      <c r="N1221" s="5"/>
    </row>
    <row r="1222" spans="13:14" x14ac:dyDescent="0.35">
      <c r="M1222" s="5"/>
      <c r="N1222" s="5"/>
    </row>
    <row r="1223" spans="13:14" x14ac:dyDescent="0.35">
      <c r="M1223" s="5"/>
      <c r="N1223" s="5"/>
    </row>
    <row r="1224" spans="13:14" x14ac:dyDescent="0.35">
      <c r="M1224" s="5"/>
      <c r="N1224" s="5"/>
    </row>
    <row r="1225" spans="13:14" x14ac:dyDescent="0.35">
      <c r="M1225" s="5"/>
      <c r="N1225" s="5"/>
    </row>
    <row r="1226" spans="13:14" x14ac:dyDescent="0.35">
      <c r="M1226" s="5"/>
      <c r="N1226" s="5"/>
    </row>
    <row r="1227" spans="13:14" x14ac:dyDescent="0.35">
      <c r="M1227" s="5"/>
      <c r="N1227" s="5"/>
    </row>
    <row r="1228" spans="13:14" x14ac:dyDescent="0.35">
      <c r="M1228" s="5"/>
      <c r="N1228" s="5"/>
    </row>
    <row r="1229" spans="13:14" x14ac:dyDescent="0.35">
      <c r="M1229" s="5"/>
      <c r="N1229" s="5"/>
    </row>
    <row r="1230" spans="13:14" x14ac:dyDescent="0.35">
      <c r="M1230" s="5"/>
      <c r="N1230" s="5"/>
    </row>
    <row r="1231" spans="13:14" x14ac:dyDescent="0.35">
      <c r="M1231" s="5"/>
      <c r="N1231" s="5"/>
    </row>
    <row r="1232" spans="13:14" x14ac:dyDescent="0.35">
      <c r="M1232" s="5"/>
      <c r="N1232" s="5"/>
    </row>
    <row r="1233" spans="13:14" x14ac:dyDescent="0.35">
      <c r="M1233" s="5"/>
      <c r="N1233" s="5"/>
    </row>
    <row r="1234" spans="13:14" x14ac:dyDescent="0.35">
      <c r="M1234" s="5"/>
      <c r="N1234" s="5"/>
    </row>
    <row r="1235" spans="13:14" x14ac:dyDescent="0.35">
      <c r="M1235" s="5"/>
      <c r="N1235" s="5"/>
    </row>
    <row r="1236" spans="13:14" x14ac:dyDescent="0.35">
      <c r="M1236" s="5"/>
      <c r="N1236" s="5"/>
    </row>
    <row r="1237" spans="13:14" x14ac:dyDescent="0.35">
      <c r="M1237" s="5"/>
      <c r="N1237" s="5"/>
    </row>
    <row r="1238" spans="13:14" x14ac:dyDescent="0.35">
      <c r="M1238" s="5"/>
      <c r="N1238" s="5"/>
    </row>
    <row r="1239" spans="13:14" x14ac:dyDescent="0.35">
      <c r="M1239" s="5"/>
      <c r="N1239" s="5"/>
    </row>
    <row r="1240" spans="13:14" x14ac:dyDescent="0.35">
      <c r="M1240" s="5"/>
      <c r="N1240" s="5"/>
    </row>
    <row r="1241" spans="13:14" x14ac:dyDescent="0.35">
      <c r="M1241" s="5"/>
      <c r="N1241" s="5"/>
    </row>
    <row r="1242" spans="13:14" x14ac:dyDescent="0.35">
      <c r="M1242" s="5"/>
      <c r="N1242" s="5"/>
    </row>
    <row r="1243" spans="13:14" x14ac:dyDescent="0.35">
      <c r="M1243" s="5"/>
      <c r="N1243" s="5"/>
    </row>
    <row r="1244" spans="13:14" x14ac:dyDescent="0.35">
      <c r="M1244" s="5"/>
      <c r="N1244" s="5"/>
    </row>
    <row r="1245" spans="13:14" x14ac:dyDescent="0.35">
      <c r="M1245" s="5"/>
      <c r="N1245" s="5"/>
    </row>
    <row r="1246" spans="13:14" x14ac:dyDescent="0.35">
      <c r="M1246" s="5"/>
      <c r="N1246" s="5"/>
    </row>
    <row r="1247" spans="13:14" x14ac:dyDescent="0.35">
      <c r="M1247" s="5"/>
      <c r="N1247" s="5"/>
    </row>
    <row r="1248" spans="13:14" x14ac:dyDescent="0.35">
      <c r="M1248" s="5"/>
      <c r="N1248" s="5"/>
    </row>
    <row r="1249" spans="13:14" x14ac:dyDescent="0.35">
      <c r="M1249" s="5"/>
      <c r="N1249" s="5"/>
    </row>
    <row r="1250" spans="13:14" x14ac:dyDescent="0.35">
      <c r="M1250" s="5"/>
      <c r="N1250" s="5"/>
    </row>
    <row r="1251" spans="13:14" x14ac:dyDescent="0.35">
      <c r="M1251" s="5"/>
      <c r="N1251" s="5"/>
    </row>
    <row r="1252" spans="13:14" x14ac:dyDescent="0.35">
      <c r="M1252" s="5"/>
      <c r="N1252" s="5"/>
    </row>
    <row r="1253" spans="13:14" x14ac:dyDescent="0.35">
      <c r="M1253" s="5"/>
      <c r="N1253" s="5"/>
    </row>
    <row r="1254" spans="13:14" x14ac:dyDescent="0.35">
      <c r="M1254" s="5"/>
      <c r="N1254" s="5"/>
    </row>
    <row r="1255" spans="13:14" x14ac:dyDescent="0.35">
      <c r="M1255" s="5"/>
      <c r="N1255" s="5"/>
    </row>
    <row r="1256" spans="13:14" x14ac:dyDescent="0.35">
      <c r="M1256" s="5"/>
      <c r="N1256" s="5"/>
    </row>
    <row r="1257" spans="13:14" x14ac:dyDescent="0.35">
      <c r="M1257" s="5"/>
      <c r="N1257" s="5"/>
    </row>
    <row r="1258" spans="13:14" x14ac:dyDescent="0.35">
      <c r="M1258" s="5"/>
      <c r="N1258" s="5"/>
    </row>
    <row r="1259" spans="13:14" x14ac:dyDescent="0.35">
      <c r="M1259" s="5"/>
      <c r="N1259" s="5"/>
    </row>
    <row r="1260" spans="13:14" x14ac:dyDescent="0.35">
      <c r="M1260" s="5"/>
      <c r="N1260" s="5"/>
    </row>
    <row r="1261" spans="13:14" x14ac:dyDescent="0.35">
      <c r="M1261" s="5"/>
      <c r="N1261" s="5"/>
    </row>
    <row r="1262" spans="13:14" x14ac:dyDescent="0.35">
      <c r="M1262" s="5"/>
      <c r="N1262" s="5"/>
    </row>
    <row r="1263" spans="13:14" x14ac:dyDescent="0.35">
      <c r="M1263" s="5"/>
      <c r="N1263" s="5"/>
    </row>
    <row r="1264" spans="13:14" x14ac:dyDescent="0.35">
      <c r="M1264" s="5"/>
      <c r="N1264" s="5"/>
    </row>
    <row r="1265" spans="13:14" x14ac:dyDescent="0.35">
      <c r="M1265" s="5"/>
      <c r="N1265" s="5"/>
    </row>
    <row r="1266" spans="13:14" x14ac:dyDescent="0.35">
      <c r="M1266" s="5"/>
      <c r="N1266" s="5"/>
    </row>
    <row r="1267" spans="13:14" x14ac:dyDescent="0.35">
      <c r="M1267" s="5"/>
      <c r="N1267" s="5"/>
    </row>
    <row r="1268" spans="13:14" x14ac:dyDescent="0.35">
      <c r="M1268" s="5"/>
      <c r="N1268" s="5"/>
    </row>
    <row r="1269" spans="13:14" x14ac:dyDescent="0.35">
      <c r="M1269" s="5"/>
      <c r="N1269" s="5"/>
    </row>
    <row r="1270" spans="13:14" x14ac:dyDescent="0.35">
      <c r="M1270" s="5"/>
      <c r="N1270" s="5"/>
    </row>
    <row r="1271" spans="13:14" x14ac:dyDescent="0.35">
      <c r="M1271" s="5"/>
      <c r="N1271" s="5"/>
    </row>
    <row r="1272" spans="13:14" x14ac:dyDescent="0.35">
      <c r="M1272" s="5"/>
      <c r="N1272" s="5"/>
    </row>
    <row r="1273" spans="13:14" x14ac:dyDescent="0.35">
      <c r="M1273" s="5"/>
      <c r="N1273" s="5"/>
    </row>
    <row r="1274" spans="13:14" x14ac:dyDescent="0.35">
      <c r="M1274" s="5"/>
      <c r="N1274" s="5"/>
    </row>
    <row r="1275" spans="13:14" x14ac:dyDescent="0.35">
      <c r="M1275" s="5"/>
      <c r="N1275" s="5"/>
    </row>
    <row r="1276" spans="13:14" x14ac:dyDescent="0.35">
      <c r="M1276" s="5"/>
      <c r="N1276" s="5"/>
    </row>
    <row r="1277" spans="13:14" x14ac:dyDescent="0.35">
      <c r="M1277" s="5"/>
      <c r="N1277" s="5"/>
    </row>
    <row r="1278" spans="13:14" x14ac:dyDescent="0.35">
      <c r="M1278" s="5"/>
      <c r="N1278" s="5"/>
    </row>
    <row r="1279" spans="13:14" x14ac:dyDescent="0.35">
      <c r="M1279" s="5"/>
      <c r="N1279" s="5"/>
    </row>
    <row r="1280" spans="13:14" x14ac:dyDescent="0.35">
      <c r="M1280" s="5"/>
      <c r="N1280" s="5"/>
    </row>
    <row r="1281" spans="13:14" x14ac:dyDescent="0.35">
      <c r="M1281" s="5"/>
      <c r="N1281" s="5"/>
    </row>
    <row r="1282" spans="13:14" x14ac:dyDescent="0.35">
      <c r="M1282" s="5"/>
      <c r="N1282" s="5"/>
    </row>
    <row r="1283" spans="13:14" x14ac:dyDescent="0.35">
      <c r="M1283" s="5"/>
      <c r="N1283" s="5"/>
    </row>
    <row r="1284" spans="13:14" x14ac:dyDescent="0.35">
      <c r="M1284" s="5"/>
      <c r="N1284" s="5"/>
    </row>
    <row r="1285" spans="13:14" x14ac:dyDescent="0.35">
      <c r="M1285" s="5"/>
      <c r="N1285" s="5"/>
    </row>
    <row r="1286" spans="13:14" x14ac:dyDescent="0.35">
      <c r="M1286" s="5"/>
      <c r="N1286" s="5"/>
    </row>
    <row r="1287" spans="13:14" x14ac:dyDescent="0.35">
      <c r="M1287" s="5"/>
      <c r="N1287" s="5"/>
    </row>
    <row r="1288" spans="13:14" x14ac:dyDescent="0.35">
      <c r="M1288" s="5"/>
      <c r="N1288" s="5"/>
    </row>
    <row r="1289" spans="13:14" x14ac:dyDescent="0.35">
      <c r="M1289" s="5"/>
      <c r="N1289" s="5"/>
    </row>
    <row r="1290" spans="13:14" x14ac:dyDescent="0.35">
      <c r="M1290" s="5"/>
      <c r="N1290" s="5"/>
    </row>
    <row r="1291" spans="13:14" x14ac:dyDescent="0.35">
      <c r="M1291" s="5"/>
      <c r="N1291" s="5"/>
    </row>
    <row r="1292" spans="13:14" x14ac:dyDescent="0.35">
      <c r="M1292" s="5"/>
      <c r="N1292" s="5"/>
    </row>
    <row r="1293" spans="13:14" x14ac:dyDescent="0.35">
      <c r="M1293" s="5"/>
      <c r="N1293" s="5"/>
    </row>
    <row r="1294" spans="13:14" x14ac:dyDescent="0.35">
      <c r="M1294" s="5"/>
      <c r="N1294" s="5"/>
    </row>
    <row r="1295" spans="13:14" x14ac:dyDescent="0.35">
      <c r="M1295" s="5"/>
      <c r="N1295" s="5"/>
    </row>
    <row r="1296" spans="13:14" x14ac:dyDescent="0.35">
      <c r="M1296" s="5"/>
      <c r="N1296" s="5"/>
    </row>
    <row r="1297" spans="13:14" x14ac:dyDescent="0.35">
      <c r="M1297" s="5"/>
      <c r="N1297" s="5"/>
    </row>
    <row r="1298" spans="13:14" x14ac:dyDescent="0.35">
      <c r="M1298" s="5"/>
      <c r="N1298" s="5"/>
    </row>
    <row r="1299" spans="13:14" x14ac:dyDescent="0.35">
      <c r="M1299" s="5"/>
      <c r="N1299" s="5"/>
    </row>
    <row r="1300" spans="13:14" x14ac:dyDescent="0.35">
      <c r="M1300" s="5"/>
      <c r="N1300" s="5"/>
    </row>
    <row r="1301" spans="13:14" x14ac:dyDescent="0.35">
      <c r="M1301" s="5"/>
      <c r="N1301" s="5"/>
    </row>
    <row r="1302" spans="13:14" x14ac:dyDescent="0.35">
      <c r="M1302" s="5"/>
      <c r="N1302" s="5"/>
    </row>
    <row r="1303" spans="13:14" x14ac:dyDescent="0.35">
      <c r="M1303" s="5"/>
      <c r="N1303" s="5"/>
    </row>
    <row r="1304" spans="13:14" x14ac:dyDescent="0.35">
      <c r="M1304" s="5"/>
      <c r="N1304" s="5"/>
    </row>
    <row r="1305" spans="13:14" x14ac:dyDescent="0.35">
      <c r="M1305" s="5"/>
      <c r="N1305" s="5"/>
    </row>
    <row r="1306" spans="13:14" x14ac:dyDescent="0.35">
      <c r="M1306" s="5"/>
      <c r="N1306" s="5"/>
    </row>
    <row r="1307" spans="13:14" x14ac:dyDescent="0.35">
      <c r="M1307" s="5"/>
      <c r="N1307" s="5"/>
    </row>
    <row r="1308" spans="13:14" x14ac:dyDescent="0.35">
      <c r="M1308" s="5"/>
      <c r="N1308" s="5"/>
    </row>
    <row r="1309" spans="13:14" x14ac:dyDescent="0.35">
      <c r="M1309" s="5"/>
      <c r="N1309" s="5"/>
    </row>
    <row r="1310" spans="13:14" x14ac:dyDescent="0.35">
      <c r="M1310" s="5"/>
      <c r="N1310" s="5"/>
    </row>
    <row r="1311" spans="13:14" x14ac:dyDescent="0.35">
      <c r="M1311" s="5"/>
      <c r="N1311" s="5"/>
    </row>
    <row r="1312" spans="13:14" x14ac:dyDescent="0.35">
      <c r="M1312" s="5"/>
      <c r="N1312" s="5"/>
    </row>
    <row r="1313" spans="13:14" x14ac:dyDescent="0.35">
      <c r="M1313" s="5"/>
      <c r="N1313" s="5"/>
    </row>
    <row r="1314" spans="13:14" x14ac:dyDescent="0.35">
      <c r="M1314" s="5"/>
      <c r="N1314" s="5"/>
    </row>
    <row r="1315" spans="13:14" x14ac:dyDescent="0.35">
      <c r="M1315" s="5"/>
      <c r="N1315" s="5"/>
    </row>
    <row r="1316" spans="13:14" x14ac:dyDescent="0.35">
      <c r="M1316" s="5"/>
      <c r="N1316" s="5"/>
    </row>
    <row r="1317" spans="13:14" x14ac:dyDescent="0.35">
      <c r="M1317" s="5"/>
      <c r="N1317" s="5"/>
    </row>
    <row r="1318" spans="13:14" x14ac:dyDescent="0.35">
      <c r="M1318" s="5"/>
      <c r="N1318" s="5"/>
    </row>
    <row r="1319" spans="13:14" x14ac:dyDescent="0.35">
      <c r="M1319" s="5"/>
      <c r="N1319" s="5"/>
    </row>
    <row r="1320" spans="13:14" x14ac:dyDescent="0.35">
      <c r="M1320" s="5"/>
      <c r="N1320" s="5"/>
    </row>
    <row r="1321" spans="13:14" x14ac:dyDescent="0.35">
      <c r="M1321" s="5"/>
      <c r="N1321" s="5"/>
    </row>
    <row r="1322" spans="13:14" x14ac:dyDescent="0.35">
      <c r="M1322" s="5"/>
      <c r="N1322" s="5"/>
    </row>
    <row r="1323" spans="13:14" x14ac:dyDescent="0.35">
      <c r="M1323" s="5"/>
      <c r="N1323" s="5"/>
    </row>
    <row r="1324" spans="13:14" x14ac:dyDescent="0.35">
      <c r="M1324" s="5"/>
      <c r="N1324" s="5"/>
    </row>
    <row r="1325" spans="13:14" x14ac:dyDescent="0.35">
      <c r="M1325" s="5"/>
      <c r="N1325" s="5"/>
    </row>
    <row r="1326" spans="13:14" x14ac:dyDescent="0.35">
      <c r="M1326" s="5"/>
      <c r="N1326" s="5"/>
    </row>
    <row r="1327" spans="13:14" x14ac:dyDescent="0.35">
      <c r="M1327" s="5"/>
      <c r="N1327" s="5"/>
    </row>
    <row r="1328" spans="13:14" x14ac:dyDescent="0.35">
      <c r="M1328" s="5"/>
      <c r="N1328" s="5"/>
    </row>
    <row r="1329" spans="13:14" x14ac:dyDescent="0.35">
      <c r="M1329" s="5"/>
      <c r="N1329" s="5"/>
    </row>
    <row r="1330" spans="13:14" x14ac:dyDescent="0.35">
      <c r="M1330" s="5"/>
      <c r="N1330" s="5"/>
    </row>
    <row r="1331" spans="13:14" x14ac:dyDescent="0.35">
      <c r="M1331" s="5"/>
      <c r="N1331" s="5"/>
    </row>
    <row r="1332" spans="13:14" x14ac:dyDescent="0.35">
      <c r="M1332" s="5"/>
      <c r="N1332" s="5"/>
    </row>
    <row r="1333" spans="13:14" x14ac:dyDescent="0.35">
      <c r="M1333" s="5"/>
      <c r="N1333" s="5"/>
    </row>
    <row r="1334" spans="13:14" x14ac:dyDescent="0.35">
      <c r="M1334" s="5"/>
      <c r="N1334" s="5"/>
    </row>
    <row r="1335" spans="13:14" x14ac:dyDescent="0.35">
      <c r="M1335" s="5"/>
      <c r="N1335" s="5"/>
    </row>
    <row r="1336" spans="13:14" x14ac:dyDescent="0.35">
      <c r="M1336" s="5"/>
      <c r="N1336" s="5"/>
    </row>
    <row r="1337" spans="13:14" x14ac:dyDescent="0.35">
      <c r="M1337" s="5"/>
      <c r="N1337" s="5"/>
    </row>
    <row r="1338" spans="13:14" x14ac:dyDescent="0.35">
      <c r="M1338" s="5"/>
      <c r="N1338" s="5"/>
    </row>
    <row r="1339" spans="13:14" x14ac:dyDescent="0.35">
      <c r="M1339" s="5"/>
      <c r="N1339" s="5"/>
    </row>
    <row r="1340" spans="13:14" x14ac:dyDescent="0.35">
      <c r="M1340" s="5"/>
      <c r="N1340" s="5"/>
    </row>
    <row r="1341" spans="13:14" x14ac:dyDescent="0.35">
      <c r="M1341" s="5"/>
      <c r="N1341" s="5"/>
    </row>
    <row r="1342" spans="13:14" x14ac:dyDescent="0.35">
      <c r="M1342" s="5"/>
      <c r="N1342" s="5"/>
    </row>
    <row r="1343" spans="13:14" x14ac:dyDescent="0.35">
      <c r="M1343" s="5"/>
      <c r="N1343" s="5"/>
    </row>
    <row r="1344" spans="13:14" x14ac:dyDescent="0.35">
      <c r="M1344" s="5"/>
      <c r="N1344" s="5"/>
    </row>
    <row r="1345" spans="13:14" x14ac:dyDescent="0.35">
      <c r="M1345" s="5"/>
      <c r="N1345" s="5"/>
    </row>
    <row r="1346" spans="13:14" x14ac:dyDescent="0.35">
      <c r="M1346" s="5"/>
      <c r="N1346" s="5"/>
    </row>
    <row r="1347" spans="13:14" x14ac:dyDescent="0.35">
      <c r="M1347" s="5"/>
      <c r="N1347" s="5"/>
    </row>
    <row r="1348" spans="13:14" x14ac:dyDescent="0.35">
      <c r="M1348" s="5"/>
      <c r="N1348" s="5"/>
    </row>
    <row r="1349" spans="13:14" x14ac:dyDescent="0.35">
      <c r="M1349" s="5"/>
      <c r="N1349" s="5"/>
    </row>
    <row r="1350" spans="13:14" x14ac:dyDescent="0.35">
      <c r="M1350" s="5"/>
      <c r="N1350" s="5"/>
    </row>
    <row r="1351" spans="13:14" x14ac:dyDescent="0.35">
      <c r="M1351" s="5"/>
      <c r="N1351" s="5"/>
    </row>
    <row r="1352" spans="13:14" x14ac:dyDescent="0.35">
      <c r="M1352" s="5"/>
      <c r="N1352" s="5"/>
    </row>
    <row r="1353" spans="13:14" x14ac:dyDescent="0.35">
      <c r="M1353" s="5"/>
      <c r="N1353" s="5"/>
    </row>
    <row r="1354" spans="13:14" x14ac:dyDescent="0.35">
      <c r="M1354" s="5"/>
      <c r="N1354" s="5"/>
    </row>
    <row r="1355" spans="13:14" x14ac:dyDescent="0.35">
      <c r="M1355" s="5"/>
      <c r="N1355" s="5"/>
    </row>
    <row r="1356" spans="13:14" x14ac:dyDescent="0.35">
      <c r="M1356" s="5"/>
      <c r="N1356" s="5"/>
    </row>
    <row r="1357" spans="13:14" x14ac:dyDescent="0.35">
      <c r="M1357" s="5"/>
      <c r="N1357" s="5"/>
    </row>
    <row r="1358" spans="13:14" x14ac:dyDescent="0.35">
      <c r="M1358" s="5"/>
      <c r="N1358" s="5"/>
    </row>
    <row r="1359" spans="13:14" x14ac:dyDescent="0.35">
      <c r="M1359" s="5"/>
      <c r="N1359" s="5"/>
    </row>
    <row r="1360" spans="13:14" x14ac:dyDescent="0.35">
      <c r="M1360" s="5"/>
      <c r="N1360" s="5"/>
    </row>
    <row r="1361" spans="13:14" x14ac:dyDescent="0.35">
      <c r="M1361" s="5"/>
      <c r="N1361" s="5"/>
    </row>
    <row r="1362" spans="13:14" x14ac:dyDescent="0.35">
      <c r="M1362" s="5"/>
      <c r="N1362" s="5"/>
    </row>
    <row r="1363" spans="13:14" x14ac:dyDescent="0.35">
      <c r="M1363" s="5"/>
      <c r="N1363" s="5"/>
    </row>
    <row r="1364" spans="13:14" x14ac:dyDescent="0.35">
      <c r="M1364" s="5"/>
      <c r="N1364" s="5"/>
    </row>
    <row r="1365" spans="13:14" x14ac:dyDescent="0.35">
      <c r="M1365" s="5"/>
      <c r="N1365" s="5"/>
    </row>
    <row r="1366" spans="13:14" x14ac:dyDescent="0.35">
      <c r="M1366" s="5"/>
      <c r="N1366" s="5"/>
    </row>
    <row r="1367" spans="13:14" x14ac:dyDescent="0.35">
      <c r="M1367" s="5"/>
      <c r="N1367" s="5"/>
    </row>
    <row r="1368" spans="13:14" x14ac:dyDescent="0.35">
      <c r="M1368" s="5"/>
      <c r="N1368" s="5"/>
    </row>
    <row r="1369" spans="13:14" x14ac:dyDescent="0.35">
      <c r="M1369" s="5"/>
      <c r="N1369" s="5"/>
    </row>
    <row r="1370" spans="13:14" x14ac:dyDescent="0.35">
      <c r="M1370" s="5"/>
      <c r="N1370" s="5"/>
    </row>
    <row r="1371" spans="13:14" x14ac:dyDescent="0.35">
      <c r="M1371" s="5"/>
      <c r="N1371" s="5"/>
    </row>
    <row r="1372" spans="13:14" x14ac:dyDescent="0.35">
      <c r="M1372" s="5"/>
      <c r="N1372" s="5"/>
    </row>
    <row r="1373" spans="13:14" x14ac:dyDescent="0.35">
      <c r="M1373" s="5"/>
      <c r="N1373" s="5"/>
    </row>
    <row r="1374" spans="13:14" x14ac:dyDescent="0.35">
      <c r="M1374" s="5"/>
      <c r="N1374" s="5"/>
    </row>
    <row r="1375" spans="13:14" x14ac:dyDescent="0.35">
      <c r="M1375" s="5"/>
      <c r="N1375" s="5"/>
    </row>
    <row r="1376" spans="13:14" x14ac:dyDescent="0.35">
      <c r="M1376" s="5"/>
      <c r="N1376" s="5"/>
    </row>
    <row r="1377" spans="13:14" x14ac:dyDescent="0.35">
      <c r="M1377" s="5"/>
      <c r="N1377" s="5"/>
    </row>
    <row r="1378" spans="13:14" x14ac:dyDescent="0.35">
      <c r="M1378" s="5"/>
      <c r="N1378" s="5"/>
    </row>
    <row r="1379" spans="13:14" x14ac:dyDescent="0.35">
      <c r="M1379" s="5"/>
      <c r="N1379" s="5"/>
    </row>
    <row r="1380" spans="13:14" x14ac:dyDescent="0.35">
      <c r="M1380" s="5"/>
      <c r="N1380" s="5"/>
    </row>
    <row r="1381" spans="13:14" x14ac:dyDescent="0.35">
      <c r="M1381" s="5"/>
      <c r="N1381" s="5"/>
    </row>
    <row r="1382" spans="13:14" x14ac:dyDescent="0.35">
      <c r="M1382" s="5"/>
      <c r="N1382" s="5"/>
    </row>
    <row r="1383" spans="13:14" x14ac:dyDescent="0.35">
      <c r="M1383" s="5"/>
      <c r="N1383" s="5"/>
    </row>
    <row r="1384" spans="13:14" x14ac:dyDescent="0.35">
      <c r="M1384" s="5"/>
      <c r="N1384" s="5"/>
    </row>
    <row r="1385" spans="13:14" x14ac:dyDescent="0.35">
      <c r="M1385" s="5"/>
      <c r="N1385" s="5"/>
    </row>
    <row r="1386" spans="13:14" x14ac:dyDescent="0.35">
      <c r="M1386" s="5"/>
      <c r="N1386" s="5"/>
    </row>
    <row r="1387" spans="13:14" x14ac:dyDescent="0.35">
      <c r="M1387" s="5"/>
      <c r="N1387" s="5"/>
    </row>
    <row r="1388" spans="13:14" x14ac:dyDescent="0.35">
      <c r="M1388" s="5"/>
      <c r="N1388" s="5"/>
    </row>
    <row r="1389" spans="13:14" x14ac:dyDescent="0.35">
      <c r="M1389" s="5"/>
      <c r="N1389" s="5"/>
    </row>
    <row r="1390" spans="13:14" x14ac:dyDescent="0.35">
      <c r="M1390" s="5"/>
      <c r="N1390" s="5"/>
    </row>
    <row r="1391" spans="13:14" x14ac:dyDescent="0.35">
      <c r="M1391" s="5"/>
      <c r="N1391" s="5"/>
    </row>
    <row r="1392" spans="13:14" x14ac:dyDescent="0.35">
      <c r="M1392" s="5"/>
      <c r="N1392" s="5"/>
    </row>
    <row r="1393" spans="13:14" x14ac:dyDescent="0.35">
      <c r="M1393" s="5"/>
      <c r="N1393" s="5"/>
    </row>
    <row r="1394" spans="13:14" x14ac:dyDescent="0.35">
      <c r="M1394" s="5"/>
      <c r="N1394" s="5"/>
    </row>
    <row r="1395" spans="13:14" x14ac:dyDescent="0.35">
      <c r="M1395" s="5"/>
      <c r="N1395" s="5"/>
    </row>
    <row r="1396" spans="13:14" x14ac:dyDescent="0.35">
      <c r="M1396" s="5"/>
      <c r="N1396" s="5"/>
    </row>
    <row r="1397" spans="13:14" x14ac:dyDescent="0.35">
      <c r="M1397" s="5"/>
      <c r="N1397" s="5"/>
    </row>
    <row r="1398" spans="13:14" x14ac:dyDescent="0.35">
      <c r="M1398" s="5"/>
      <c r="N1398" s="5"/>
    </row>
    <row r="1399" spans="13:14" x14ac:dyDescent="0.35">
      <c r="M1399" s="5"/>
      <c r="N1399" s="5"/>
    </row>
    <row r="1400" spans="13:14" x14ac:dyDescent="0.35">
      <c r="M1400" s="5"/>
      <c r="N1400" s="5"/>
    </row>
    <row r="1401" spans="13:14" x14ac:dyDescent="0.35">
      <c r="M1401" s="5"/>
      <c r="N1401" s="5"/>
    </row>
    <row r="1402" spans="13:14" x14ac:dyDescent="0.35">
      <c r="M1402" s="5"/>
      <c r="N1402" s="5"/>
    </row>
    <row r="1403" spans="13:14" x14ac:dyDescent="0.35">
      <c r="M1403" s="5"/>
      <c r="N1403" s="5"/>
    </row>
    <row r="1404" spans="13:14" x14ac:dyDescent="0.35">
      <c r="M1404" s="5"/>
      <c r="N1404" s="5"/>
    </row>
    <row r="1405" spans="13:14" x14ac:dyDescent="0.35">
      <c r="M1405" s="5"/>
      <c r="N1405" s="5"/>
    </row>
    <row r="1406" spans="13:14" x14ac:dyDescent="0.35">
      <c r="M1406" s="5"/>
      <c r="N1406" s="5"/>
    </row>
    <row r="1407" spans="13:14" x14ac:dyDescent="0.35">
      <c r="M1407" s="5"/>
      <c r="N1407" s="5"/>
    </row>
    <row r="1408" spans="13:14" x14ac:dyDescent="0.35">
      <c r="M1408" s="5"/>
      <c r="N1408" s="5"/>
    </row>
    <row r="1409" spans="13:14" x14ac:dyDescent="0.35">
      <c r="M1409" s="5"/>
      <c r="N1409" s="5"/>
    </row>
    <row r="1410" spans="13:14" x14ac:dyDescent="0.35">
      <c r="M1410" s="5"/>
      <c r="N1410" s="5"/>
    </row>
    <row r="1411" spans="13:14" x14ac:dyDescent="0.35">
      <c r="M1411" s="5"/>
      <c r="N1411" s="5"/>
    </row>
    <row r="1412" spans="13:14" x14ac:dyDescent="0.35">
      <c r="M1412" s="5"/>
      <c r="N1412" s="5"/>
    </row>
    <row r="1413" spans="13:14" x14ac:dyDescent="0.35">
      <c r="M1413" s="5"/>
      <c r="N1413" s="5"/>
    </row>
    <row r="1414" spans="13:14" x14ac:dyDescent="0.35">
      <c r="M1414" s="5"/>
      <c r="N1414" s="5"/>
    </row>
    <row r="1415" spans="13:14" x14ac:dyDescent="0.35">
      <c r="M1415" s="5"/>
      <c r="N1415" s="5"/>
    </row>
    <row r="1416" spans="13:14" x14ac:dyDescent="0.35">
      <c r="M1416" s="5"/>
      <c r="N1416" s="5"/>
    </row>
    <row r="1417" spans="13:14" x14ac:dyDescent="0.35">
      <c r="M1417" s="5"/>
      <c r="N1417" s="5"/>
    </row>
    <row r="1418" spans="13:14" x14ac:dyDescent="0.35">
      <c r="M1418" s="5"/>
      <c r="N1418" s="5"/>
    </row>
    <row r="1419" spans="13:14" x14ac:dyDescent="0.35">
      <c r="M1419" s="5"/>
      <c r="N1419" s="5"/>
    </row>
    <row r="1420" spans="13:14" x14ac:dyDescent="0.35">
      <c r="M1420" s="5"/>
      <c r="N1420" s="5"/>
    </row>
    <row r="1421" spans="13:14" x14ac:dyDescent="0.35">
      <c r="M1421" s="5"/>
      <c r="N1421" s="5"/>
    </row>
    <row r="1422" spans="13:14" x14ac:dyDescent="0.35">
      <c r="M1422" s="5"/>
      <c r="N1422" s="5"/>
    </row>
    <row r="1423" spans="13:14" x14ac:dyDescent="0.35">
      <c r="M1423" s="5"/>
      <c r="N1423" s="5"/>
    </row>
    <row r="1424" spans="13:14" x14ac:dyDescent="0.35">
      <c r="M1424" s="5"/>
      <c r="N1424" s="5"/>
    </row>
    <row r="1425" spans="13:14" x14ac:dyDescent="0.35">
      <c r="M1425" s="5"/>
      <c r="N1425" s="5"/>
    </row>
    <row r="1426" spans="13:14" x14ac:dyDescent="0.35">
      <c r="M1426" s="5"/>
      <c r="N1426" s="5"/>
    </row>
    <row r="1427" spans="13:14" x14ac:dyDescent="0.35">
      <c r="M1427" s="5"/>
      <c r="N1427" s="5"/>
    </row>
    <row r="1428" spans="13:14" x14ac:dyDescent="0.35">
      <c r="M1428" s="5"/>
      <c r="N1428" s="5"/>
    </row>
    <row r="1429" spans="13:14" x14ac:dyDescent="0.35">
      <c r="M1429" s="5"/>
      <c r="N1429" s="5"/>
    </row>
    <row r="1430" spans="13:14" x14ac:dyDescent="0.35">
      <c r="M1430" s="5"/>
      <c r="N1430" s="5"/>
    </row>
    <row r="1431" spans="13:14" x14ac:dyDescent="0.35">
      <c r="M1431" s="5"/>
      <c r="N1431" s="5"/>
    </row>
    <row r="1432" spans="13:14" x14ac:dyDescent="0.35">
      <c r="M1432" s="5"/>
      <c r="N1432" s="5"/>
    </row>
    <row r="1433" spans="13:14" x14ac:dyDescent="0.35">
      <c r="M1433" s="5"/>
      <c r="N1433" s="5"/>
    </row>
    <row r="1434" spans="13:14" x14ac:dyDescent="0.35">
      <c r="M1434" s="5"/>
      <c r="N1434" s="5"/>
    </row>
    <row r="1435" spans="13:14" x14ac:dyDescent="0.35">
      <c r="M1435" s="5"/>
      <c r="N1435" s="5"/>
    </row>
    <row r="1436" spans="13:14" x14ac:dyDescent="0.35">
      <c r="M1436" s="5"/>
      <c r="N1436" s="5"/>
    </row>
    <row r="1437" spans="13:14" x14ac:dyDescent="0.35">
      <c r="M1437" s="5"/>
      <c r="N1437" s="5"/>
    </row>
    <row r="1438" spans="13:14" x14ac:dyDescent="0.35">
      <c r="M1438" s="5"/>
      <c r="N1438" s="5"/>
    </row>
    <row r="1439" spans="13:14" x14ac:dyDescent="0.35">
      <c r="M1439" s="5"/>
      <c r="N1439" s="5"/>
    </row>
    <row r="1440" spans="13:14" x14ac:dyDescent="0.35">
      <c r="M1440" s="5"/>
      <c r="N1440" s="5"/>
    </row>
    <row r="1441" spans="13:14" x14ac:dyDescent="0.35">
      <c r="M1441" s="5"/>
      <c r="N1441" s="5"/>
    </row>
    <row r="1442" spans="13:14" x14ac:dyDescent="0.35">
      <c r="M1442" s="5"/>
      <c r="N1442" s="5"/>
    </row>
    <row r="1443" spans="13:14" x14ac:dyDescent="0.35">
      <c r="M1443" s="5"/>
      <c r="N1443" s="5"/>
    </row>
    <row r="1444" spans="13:14" x14ac:dyDescent="0.35">
      <c r="M1444" s="5"/>
      <c r="N1444" s="5"/>
    </row>
    <row r="1445" spans="13:14" x14ac:dyDescent="0.35">
      <c r="M1445" s="5"/>
      <c r="N1445" s="5"/>
    </row>
    <row r="1446" spans="13:14" x14ac:dyDescent="0.35">
      <c r="M1446" s="5"/>
      <c r="N1446" s="5"/>
    </row>
    <row r="1447" spans="13:14" x14ac:dyDescent="0.35">
      <c r="M1447" s="5"/>
      <c r="N1447" s="5"/>
    </row>
    <row r="1448" spans="13:14" x14ac:dyDescent="0.35">
      <c r="M1448" s="5"/>
      <c r="N1448" s="5"/>
    </row>
    <row r="1449" spans="13:14" x14ac:dyDescent="0.35">
      <c r="M1449" s="5"/>
      <c r="N1449" s="5"/>
    </row>
    <row r="1450" spans="13:14" x14ac:dyDescent="0.35">
      <c r="M1450" s="5"/>
      <c r="N1450" s="5"/>
    </row>
    <row r="1451" spans="13:14" x14ac:dyDescent="0.35">
      <c r="M1451" s="5"/>
      <c r="N1451" s="5"/>
    </row>
    <row r="1452" spans="13:14" x14ac:dyDescent="0.35">
      <c r="M1452" s="5"/>
      <c r="N1452" s="5"/>
    </row>
    <row r="1453" spans="13:14" x14ac:dyDescent="0.35">
      <c r="M1453" s="5"/>
      <c r="N1453" s="5"/>
    </row>
    <row r="1454" spans="13:14" x14ac:dyDescent="0.35">
      <c r="M1454" s="5"/>
      <c r="N1454" s="5"/>
    </row>
    <row r="1455" spans="13:14" x14ac:dyDescent="0.35">
      <c r="M1455" s="5"/>
      <c r="N1455" s="5"/>
    </row>
    <row r="1456" spans="13:14" x14ac:dyDescent="0.35">
      <c r="M1456" s="5"/>
      <c r="N1456" s="5"/>
    </row>
    <row r="1457" spans="13:14" x14ac:dyDescent="0.35">
      <c r="M1457" s="5"/>
      <c r="N1457" s="5"/>
    </row>
    <row r="1458" spans="13:14" x14ac:dyDescent="0.35">
      <c r="M1458" s="5"/>
      <c r="N1458" s="5"/>
    </row>
    <row r="1459" spans="13:14" x14ac:dyDescent="0.35">
      <c r="M1459" s="5"/>
      <c r="N1459" s="5"/>
    </row>
    <row r="1460" spans="13:14" x14ac:dyDescent="0.35">
      <c r="M1460" s="5"/>
      <c r="N1460" s="5"/>
    </row>
    <row r="1461" spans="13:14" x14ac:dyDescent="0.35">
      <c r="M1461" s="5"/>
      <c r="N1461" s="5"/>
    </row>
    <row r="1462" spans="13:14" x14ac:dyDescent="0.35">
      <c r="M1462" s="5"/>
      <c r="N1462" s="5"/>
    </row>
    <row r="1463" spans="13:14" x14ac:dyDescent="0.35">
      <c r="M1463" s="5"/>
      <c r="N1463" s="5"/>
    </row>
    <row r="1464" spans="13:14" x14ac:dyDescent="0.35">
      <c r="M1464" s="5"/>
      <c r="N1464" s="5"/>
    </row>
    <row r="1465" spans="13:14" x14ac:dyDescent="0.35">
      <c r="M1465" s="5"/>
      <c r="N1465" s="5"/>
    </row>
    <row r="1466" spans="13:14" x14ac:dyDescent="0.35">
      <c r="M1466" s="5"/>
      <c r="N1466" s="5"/>
    </row>
    <row r="1467" spans="13:14" x14ac:dyDescent="0.35">
      <c r="M1467" s="5"/>
      <c r="N1467" s="5"/>
    </row>
    <row r="1468" spans="13:14" x14ac:dyDescent="0.35">
      <c r="M1468" s="5"/>
      <c r="N1468" s="5"/>
    </row>
    <row r="1469" spans="13:14" x14ac:dyDescent="0.35">
      <c r="M1469" s="5"/>
      <c r="N1469" s="5"/>
    </row>
    <row r="1470" spans="13:14" x14ac:dyDescent="0.35">
      <c r="M1470" s="5"/>
      <c r="N1470" s="5"/>
    </row>
    <row r="1471" spans="13:14" x14ac:dyDescent="0.35">
      <c r="M1471" s="5"/>
      <c r="N1471" s="5"/>
    </row>
    <row r="1472" spans="13:14" x14ac:dyDescent="0.35">
      <c r="M1472" s="5"/>
      <c r="N1472" s="5"/>
    </row>
    <row r="1473" spans="13:14" x14ac:dyDescent="0.35">
      <c r="M1473" s="5"/>
      <c r="N1473" s="5"/>
    </row>
    <row r="1474" spans="13:14" x14ac:dyDescent="0.35">
      <c r="M1474" s="5"/>
      <c r="N1474" s="5"/>
    </row>
    <row r="1475" spans="13:14" x14ac:dyDescent="0.35">
      <c r="M1475" s="5"/>
      <c r="N1475" s="5"/>
    </row>
    <row r="1476" spans="13:14" x14ac:dyDescent="0.35">
      <c r="M1476" s="5"/>
      <c r="N1476" s="5"/>
    </row>
    <row r="1477" spans="13:14" x14ac:dyDescent="0.35">
      <c r="M1477" s="5"/>
      <c r="N1477" s="5"/>
    </row>
    <row r="1478" spans="13:14" x14ac:dyDescent="0.35">
      <c r="M1478" s="5"/>
      <c r="N1478" s="5"/>
    </row>
    <row r="1479" spans="13:14" x14ac:dyDescent="0.35">
      <c r="M1479" s="5"/>
      <c r="N1479" s="5"/>
    </row>
    <row r="1480" spans="13:14" x14ac:dyDescent="0.35">
      <c r="M1480" s="5"/>
      <c r="N1480" s="5"/>
    </row>
    <row r="1481" spans="13:14" x14ac:dyDescent="0.35">
      <c r="M1481" s="5"/>
      <c r="N1481" s="5"/>
    </row>
    <row r="1482" spans="13:14" x14ac:dyDescent="0.35">
      <c r="M1482" s="5"/>
      <c r="N1482" s="5"/>
    </row>
    <row r="1483" spans="13:14" x14ac:dyDescent="0.35">
      <c r="M1483" s="5"/>
      <c r="N1483" s="5"/>
    </row>
    <row r="1484" spans="13:14" x14ac:dyDescent="0.35">
      <c r="M1484" s="5"/>
      <c r="N1484" s="5"/>
    </row>
    <row r="1485" spans="13:14" x14ac:dyDescent="0.35">
      <c r="M1485" s="5"/>
      <c r="N1485" s="5"/>
    </row>
    <row r="1486" spans="13:14" x14ac:dyDescent="0.35">
      <c r="M1486" s="5"/>
      <c r="N1486" s="5"/>
    </row>
    <row r="1487" spans="13:14" x14ac:dyDescent="0.35">
      <c r="M1487" s="5"/>
      <c r="N1487" s="5"/>
    </row>
    <row r="1488" spans="13:14" x14ac:dyDescent="0.35">
      <c r="M1488" s="5"/>
      <c r="N1488" s="5"/>
    </row>
    <row r="1489" spans="13:14" x14ac:dyDescent="0.35">
      <c r="M1489" s="5"/>
      <c r="N1489" s="5"/>
    </row>
    <row r="1490" spans="13:14" x14ac:dyDescent="0.35">
      <c r="M1490" s="5"/>
      <c r="N1490" s="5"/>
    </row>
    <row r="1491" spans="13:14" x14ac:dyDescent="0.35">
      <c r="M1491" s="5"/>
      <c r="N1491" s="5"/>
    </row>
    <row r="1492" spans="13:14" x14ac:dyDescent="0.35">
      <c r="M1492" s="5"/>
      <c r="N1492" s="5"/>
    </row>
    <row r="1493" spans="13:14" x14ac:dyDescent="0.35">
      <c r="M1493" s="5"/>
      <c r="N1493" s="5"/>
    </row>
    <row r="1494" spans="13:14" x14ac:dyDescent="0.35">
      <c r="M1494" s="5"/>
      <c r="N1494" s="5"/>
    </row>
    <row r="1495" spans="13:14" x14ac:dyDescent="0.35">
      <c r="M1495" s="5"/>
      <c r="N1495" s="5"/>
    </row>
    <row r="1496" spans="13:14" x14ac:dyDescent="0.35">
      <c r="M1496" s="5"/>
      <c r="N1496" s="5"/>
    </row>
    <row r="1497" spans="13:14" x14ac:dyDescent="0.35">
      <c r="M1497" s="5"/>
      <c r="N1497" s="5"/>
    </row>
    <row r="1498" spans="13:14" x14ac:dyDescent="0.35">
      <c r="M1498" s="5"/>
      <c r="N1498" s="5"/>
    </row>
    <row r="1499" spans="13:14" x14ac:dyDescent="0.35">
      <c r="M1499" s="5"/>
      <c r="N1499" s="5"/>
    </row>
    <row r="1500" spans="13:14" x14ac:dyDescent="0.35">
      <c r="M1500" s="5"/>
      <c r="N1500" s="5"/>
    </row>
    <row r="1501" spans="13:14" x14ac:dyDescent="0.35">
      <c r="M1501" s="5"/>
      <c r="N1501" s="5"/>
    </row>
    <row r="1502" spans="13:14" x14ac:dyDescent="0.35">
      <c r="M1502" s="5"/>
      <c r="N1502" s="5"/>
    </row>
    <row r="1503" spans="13:14" x14ac:dyDescent="0.35">
      <c r="M1503" s="5"/>
      <c r="N1503" s="5"/>
    </row>
    <row r="1504" spans="13:14" x14ac:dyDescent="0.35">
      <c r="M1504" s="5"/>
      <c r="N1504" s="5"/>
    </row>
    <row r="1505" spans="13:14" x14ac:dyDescent="0.35">
      <c r="M1505" s="5"/>
      <c r="N1505" s="5"/>
    </row>
    <row r="1506" spans="13:14" x14ac:dyDescent="0.35">
      <c r="M1506" s="5"/>
      <c r="N1506" s="5"/>
    </row>
    <row r="1507" spans="13:14" x14ac:dyDescent="0.35">
      <c r="M1507" s="5"/>
      <c r="N1507" s="5"/>
    </row>
    <row r="1508" spans="13:14" x14ac:dyDescent="0.35">
      <c r="M1508" s="5"/>
      <c r="N1508" s="5"/>
    </row>
    <row r="1509" spans="13:14" x14ac:dyDescent="0.35">
      <c r="M1509" s="5"/>
      <c r="N1509" s="5"/>
    </row>
    <row r="1510" spans="13:14" x14ac:dyDescent="0.35">
      <c r="M1510" s="5"/>
      <c r="N1510" s="5"/>
    </row>
    <row r="1511" spans="13:14" x14ac:dyDescent="0.35">
      <c r="M1511" s="5"/>
      <c r="N1511" s="5"/>
    </row>
    <row r="1512" spans="13:14" x14ac:dyDescent="0.35">
      <c r="M1512" s="5"/>
      <c r="N1512" s="5"/>
    </row>
    <row r="1513" spans="13:14" x14ac:dyDescent="0.35">
      <c r="M1513" s="5"/>
      <c r="N1513" s="5"/>
    </row>
    <row r="1514" spans="13:14" x14ac:dyDescent="0.35">
      <c r="M1514" s="5"/>
      <c r="N1514" s="5"/>
    </row>
    <row r="1515" spans="13:14" x14ac:dyDescent="0.35">
      <c r="M1515" s="5"/>
      <c r="N1515" s="5"/>
    </row>
    <row r="1516" spans="13:14" x14ac:dyDescent="0.35">
      <c r="M1516" s="5"/>
      <c r="N1516" s="5"/>
    </row>
    <row r="1517" spans="13:14" x14ac:dyDescent="0.35">
      <c r="M1517" s="5"/>
      <c r="N1517" s="5"/>
    </row>
    <row r="1518" spans="13:14" x14ac:dyDescent="0.35">
      <c r="M1518" s="5"/>
      <c r="N1518" s="5"/>
    </row>
    <row r="1519" spans="13:14" x14ac:dyDescent="0.35">
      <c r="M1519" s="5"/>
      <c r="N1519" s="5"/>
    </row>
    <row r="1520" spans="13:14" x14ac:dyDescent="0.35">
      <c r="M1520" s="5"/>
      <c r="N1520" s="5"/>
    </row>
    <row r="1521" spans="13:14" x14ac:dyDescent="0.35">
      <c r="M1521" s="5"/>
      <c r="N1521" s="5"/>
    </row>
    <row r="1522" spans="13:14" x14ac:dyDescent="0.35">
      <c r="M1522" s="5"/>
      <c r="N1522" s="5"/>
    </row>
    <row r="1523" spans="13:14" x14ac:dyDescent="0.35">
      <c r="M1523" s="5"/>
      <c r="N1523" s="5"/>
    </row>
    <row r="1524" spans="13:14" x14ac:dyDescent="0.35">
      <c r="M1524" s="5"/>
      <c r="N1524" s="5"/>
    </row>
    <row r="1525" spans="13:14" x14ac:dyDescent="0.35">
      <c r="M1525" s="5"/>
      <c r="N1525" s="5"/>
    </row>
    <row r="1526" spans="13:14" x14ac:dyDescent="0.35">
      <c r="M1526" s="5"/>
      <c r="N1526" s="5"/>
    </row>
    <row r="1527" spans="13:14" x14ac:dyDescent="0.35">
      <c r="M1527" s="5"/>
      <c r="N1527" s="5"/>
    </row>
    <row r="1528" spans="13:14" x14ac:dyDescent="0.35">
      <c r="M1528" s="5"/>
      <c r="N1528" s="5"/>
    </row>
    <row r="1529" spans="13:14" x14ac:dyDescent="0.35">
      <c r="M1529" s="5"/>
      <c r="N1529" s="5"/>
    </row>
    <row r="1530" spans="13:14" x14ac:dyDescent="0.35">
      <c r="M1530" s="5"/>
      <c r="N1530" s="5"/>
    </row>
    <row r="1531" spans="13:14" x14ac:dyDescent="0.35">
      <c r="M1531" s="5"/>
      <c r="N1531" s="5"/>
    </row>
    <row r="1532" spans="13:14" x14ac:dyDescent="0.35">
      <c r="M1532" s="5"/>
      <c r="N1532" s="5"/>
    </row>
    <row r="1533" spans="13:14" x14ac:dyDescent="0.35">
      <c r="M1533" s="5"/>
      <c r="N1533" s="5"/>
    </row>
    <row r="1534" spans="13:14" x14ac:dyDescent="0.35">
      <c r="M1534" s="5"/>
      <c r="N1534" s="5"/>
    </row>
    <row r="1535" spans="13:14" x14ac:dyDescent="0.35">
      <c r="M1535" s="5"/>
      <c r="N1535" s="5"/>
    </row>
    <row r="1536" spans="13:14" x14ac:dyDescent="0.35">
      <c r="M1536" s="5"/>
      <c r="N1536" s="5"/>
    </row>
    <row r="1537" spans="13:14" x14ac:dyDescent="0.35">
      <c r="M1537" s="5"/>
      <c r="N1537" s="5"/>
    </row>
    <row r="1538" spans="13:14" x14ac:dyDescent="0.35">
      <c r="M1538" s="5"/>
      <c r="N1538" s="5"/>
    </row>
    <row r="1539" spans="13:14" x14ac:dyDescent="0.35">
      <c r="M1539" s="5"/>
      <c r="N1539" s="5"/>
    </row>
    <row r="1540" spans="13:14" x14ac:dyDescent="0.35">
      <c r="M1540" s="5"/>
      <c r="N1540" s="5"/>
    </row>
    <row r="1541" spans="13:14" x14ac:dyDescent="0.35">
      <c r="M1541" s="5"/>
      <c r="N1541" s="5"/>
    </row>
    <row r="1542" spans="13:14" x14ac:dyDescent="0.35">
      <c r="M1542" s="5"/>
      <c r="N1542" s="5"/>
    </row>
    <row r="1543" spans="13:14" x14ac:dyDescent="0.35">
      <c r="M1543" s="5"/>
      <c r="N1543" s="5"/>
    </row>
    <row r="1544" spans="13:14" x14ac:dyDescent="0.35">
      <c r="M1544" s="5"/>
      <c r="N1544" s="5"/>
    </row>
    <row r="1545" spans="13:14" x14ac:dyDescent="0.35">
      <c r="M1545" s="5"/>
      <c r="N1545" s="5"/>
    </row>
    <row r="1546" spans="13:14" x14ac:dyDescent="0.35">
      <c r="M1546" s="5"/>
      <c r="N1546" s="5"/>
    </row>
    <row r="1547" spans="13:14" x14ac:dyDescent="0.35">
      <c r="M1547" s="5"/>
      <c r="N1547" s="5"/>
    </row>
    <row r="1548" spans="13:14" x14ac:dyDescent="0.35">
      <c r="M1548" s="5"/>
      <c r="N1548" s="5"/>
    </row>
    <row r="1549" spans="13:14" x14ac:dyDescent="0.35">
      <c r="M1549" s="5"/>
      <c r="N1549" s="5"/>
    </row>
    <row r="1550" spans="13:14" x14ac:dyDescent="0.35">
      <c r="M1550" s="5"/>
      <c r="N1550" s="5"/>
    </row>
    <row r="1551" spans="13:14" x14ac:dyDescent="0.35">
      <c r="M1551" s="5"/>
      <c r="N1551" s="5"/>
    </row>
    <row r="1552" spans="13:14" x14ac:dyDescent="0.35">
      <c r="M1552" s="5"/>
      <c r="N1552" s="5"/>
    </row>
    <row r="1553" spans="13:14" x14ac:dyDescent="0.35">
      <c r="M1553" s="5"/>
      <c r="N1553" s="5"/>
    </row>
    <row r="1554" spans="13:14" x14ac:dyDescent="0.35">
      <c r="M1554" s="5"/>
      <c r="N1554" s="5"/>
    </row>
    <row r="1555" spans="13:14" x14ac:dyDescent="0.35">
      <c r="M1555" s="5"/>
      <c r="N1555" s="5"/>
    </row>
    <row r="1556" spans="13:14" x14ac:dyDescent="0.35">
      <c r="M1556" s="5"/>
      <c r="N1556" s="5"/>
    </row>
    <row r="1557" spans="13:14" x14ac:dyDescent="0.35">
      <c r="M1557" s="5"/>
      <c r="N1557" s="5"/>
    </row>
    <row r="1558" spans="13:14" x14ac:dyDescent="0.35">
      <c r="M1558" s="5"/>
      <c r="N1558" s="5"/>
    </row>
    <row r="1559" spans="13:14" x14ac:dyDescent="0.35">
      <c r="M1559" s="5"/>
      <c r="N1559" s="5"/>
    </row>
    <row r="1560" spans="13:14" x14ac:dyDescent="0.35">
      <c r="M1560" s="5"/>
      <c r="N1560" s="5"/>
    </row>
    <row r="1561" spans="13:14" x14ac:dyDescent="0.35">
      <c r="M1561" s="5"/>
      <c r="N1561" s="5"/>
    </row>
    <row r="1562" spans="13:14" x14ac:dyDescent="0.35">
      <c r="M1562" s="5"/>
      <c r="N1562" s="5"/>
    </row>
    <row r="1563" spans="13:14" x14ac:dyDescent="0.35">
      <c r="M1563" s="5"/>
      <c r="N1563" s="5"/>
    </row>
    <row r="1564" spans="13:14" x14ac:dyDescent="0.35">
      <c r="M1564" s="5"/>
      <c r="N1564" s="5"/>
    </row>
    <row r="1565" spans="13:14" x14ac:dyDescent="0.35">
      <c r="M1565" s="5"/>
      <c r="N1565" s="5"/>
    </row>
    <row r="1566" spans="13:14" x14ac:dyDescent="0.35">
      <c r="M1566" s="5"/>
      <c r="N1566" s="5"/>
    </row>
    <row r="1567" spans="13:14" x14ac:dyDescent="0.35">
      <c r="M1567" s="5"/>
      <c r="N1567" s="5"/>
    </row>
    <row r="1568" spans="13:14" x14ac:dyDescent="0.35">
      <c r="M1568" s="5"/>
      <c r="N1568" s="5"/>
    </row>
    <row r="1569" spans="13:14" x14ac:dyDescent="0.35">
      <c r="M1569" s="5"/>
      <c r="N1569" s="5"/>
    </row>
    <row r="1570" spans="13:14" x14ac:dyDescent="0.35">
      <c r="M1570" s="5"/>
      <c r="N1570" s="5"/>
    </row>
    <row r="1571" spans="13:14" x14ac:dyDescent="0.35">
      <c r="M1571" s="5"/>
      <c r="N1571" s="5"/>
    </row>
    <row r="1572" spans="13:14" x14ac:dyDescent="0.35">
      <c r="M1572" s="5"/>
      <c r="N1572" s="5"/>
    </row>
    <row r="1573" spans="13:14" x14ac:dyDescent="0.35">
      <c r="M1573" s="5"/>
      <c r="N1573" s="5"/>
    </row>
    <row r="1574" spans="13:14" x14ac:dyDescent="0.35">
      <c r="M1574" s="5"/>
      <c r="N1574" s="5"/>
    </row>
    <row r="1575" spans="13:14" x14ac:dyDescent="0.35">
      <c r="M1575" s="5"/>
      <c r="N1575" s="5"/>
    </row>
    <row r="1576" spans="13:14" x14ac:dyDescent="0.35">
      <c r="M1576" s="5"/>
      <c r="N1576" s="5"/>
    </row>
    <row r="1577" spans="13:14" x14ac:dyDescent="0.35">
      <c r="M1577" s="5"/>
      <c r="N1577" s="5"/>
    </row>
    <row r="1578" spans="13:14" x14ac:dyDescent="0.35">
      <c r="M1578" s="5"/>
      <c r="N1578" s="5"/>
    </row>
    <row r="1579" spans="13:14" x14ac:dyDescent="0.35">
      <c r="M1579" s="5"/>
      <c r="N1579" s="5"/>
    </row>
    <row r="1580" spans="13:14" x14ac:dyDescent="0.35">
      <c r="M1580" s="5"/>
      <c r="N1580" s="5"/>
    </row>
    <row r="1581" spans="13:14" x14ac:dyDescent="0.35">
      <c r="M1581" s="5"/>
      <c r="N1581" s="5"/>
    </row>
    <row r="1582" spans="13:14" x14ac:dyDescent="0.35">
      <c r="M1582" s="5"/>
      <c r="N1582" s="5"/>
    </row>
    <row r="1583" spans="13:14" x14ac:dyDescent="0.35">
      <c r="M1583" s="5"/>
      <c r="N1583" s="5"/>
    </row>
    <row r="1584" spans="13:14" x14ac:dyDescent="0.35">
      <c r="M1584" s="5"/>
      <c r="N1584" s="5"/>
    </row>
    <row r="1585" spans="13:14" x14ac:dyDescent="0.35">
      <c r="M1585" s="5"/>
      <c r="N1585" s="5"/>
    </row>
    <row r="1586" spans="13:14" x14ac:dyDescent="0.35">
      <c r="M1586" s="5"/>
      <c r="N1586" s="5"/>
    </row>
    <row r="1587" spans="13:14" x14ac:dyDescent="0.35">
      <c r="M1587" s="5"/>
      <c r="N1587" s="5"/>
    </row>
    <row r="1588" spans="13:14" x14ac:dyDescent="0.35">
      <c r="M1588" s="5"/>
      <c r="N1588" s="5"/>
    </row>
    <row r="1589" spans="13:14" x14ac:dyDescent="0.35">
      <c r="M1589" s="5"/>
      <c r="N1589" s="5"/>
    </row>
    <row r="1590" spans="13:14" x14ac:dyDescent="0.35">
      <c r="M1590" s="5"/>
      <c r="N1590" s="5"/>
    </row>
    <row r="1591" spans="13:14" x14ac:dyDescent="0.35">
      <c r="M1591" s="5"/>
      <c r="N1591" s="5"/>
    </row>
    <row r="1592" spans="13:14" x14ac:dyDescent="0.35">
      <c r="M1592" s="5"/>
      <c r="N1592" s="5"/>
    </row>
    <row r="1593" spans="13:14" x14ac:dyDescent="0.35">
      <c r="M1593" s="5"/>
      <c r="N1593" s="5"/>
    </row>
    <row r="1594" spans="13:14" x14ac:dyDescent="0.35">
      <c r="M1594" s="5"/>
      <c r="N1594" s="5"/>
    </row>
    <row r="1595" spans="13:14" x14ac:dyDescent="0.35">
      <c r="M1595" s="5"/>
      <c r="N1595" s="5"/>
    </row>
    <row r="1596" spans="13:14" x14ac:dyDescent="0.35">
      <c r="M1596" s="5"/>
      <c r="N1596" s="5"/>
    </row>
    <row r="1597" spans="13:14" x14ac:dyDescent="0.35">
      <c r="M1597" s="5"/>
      <c r="N1597" s="5"/>
    </row>
    <row r="1598" spans="13:14" x14ac:dyDescent="0.35">
      <c r="M1598" s="5"/>
      <c r="N1598" s="5"/>
    </row>
    <row r="1599" spans="13:14" x14ac:dyDescent="0.35">
      <c r="M1599" s="5"/>
      <c r="N1599" s="5"/>
    </row>
    <row r="1600" spans="13:14" x14ac:dyDescent="0.35">
      <c r="M1600" s="5"/>
      <c r="N1600" s="5"/>
    </row>
    <row r="1601" spans="13:14" x14ac:dyDescent="0.35">
      <c r="M1601" s="5"/>
      <c r="N1601" s="5"/>
    </row>
    <row r="1602" spans="13:14" x14ac:dyDescent="0.35">
      <c r="M1602" s="5"/>
      <c r="N1602" s="5"/>
    </row>
    <row r="1603" spans="13:14" x14ac:dyDescent="0.35">
      <c r="M1603" s="5"/>
      <c r="N1603" s="5"/>
    </row>
    <row r="1604" spans="13:14" x14ac:dyDescent="0.35">
      <c r="M1604" s="5"/>
      <c r="N1604" s="5"/>
    </row>
    <row r="1605" spans="13:14" x14ac:dyDescent="0.35">
      <c r="M1605" s="5"/>
      <c r="N1605" s="5"/>
    </row>
    <row r="1606" spans="13:14" x14ac:dyDescent="0.35">
      <c r="M1606" s="5"/>
      <c r="N1606" s="5"/>
    </row>
    <row r="1607" spans="13:14" x14ac:dyDescent="0.35">
      <c r="M1607" s="5"/>
      <c r="N1607" s="5"/>
    </row>
    <row r="1608" spans="13:14" x14ac:dyDescent="0.35">
      <c r="M1608" s="5"/>
      <c r="N1608" s="5"/>
    </row>
    <row r="1609" spans="13:14" x14ac:dyDescent="0.35">
      <c r="M1609" s="5"/>
      <c r="N1609" s="5"/>
    </row>
    <row r="1610" spans="13:14" x14ac:dyDescent="0.35">
      <c r="M1610" s="5"/>
      <c r="N1610" s="5"/>
    </row>
    <row r="1611" spans="13:14" x14ac:dyDescent="0.35">
      <c r="M1611" s="5"/>
      <c r="N1611" s="5"/>
    </row>
    <row r="1612" spans="13:14" x14ac:dyDescent="0.35">
      <c r="M1612" s="5"/>
      <c r="N1612" s="5"/>
    </row>
    <row r="1613" spans="13:14" x14ac:dyDescent="0.35">
      <c r="M1613" s="5"/>
      <c r="N1613" s="5"/>
    </row>
    <row r="1614" spans="13:14" x14ac:dyDescent="0.35">
      <c r="M1614" s="5"/>
      <c r="N1614" s="5"/>
    </row>
    <row r="1615" spans="13:14" x14ac:dyDescent="0.35">
      <c r="M1615" s="5"/>
      <c r="N1615" s="5"/>
    </row>
    <row r="1616" spans="13:14" x14ac:dyDescent="0.35">
      <c r="M1616" s="5"/>
      <c r="N1616" s="5"/>
    </row>
    <row r="1617" spans="13:14" x14ac:dyDescent="0.35">
      <c r="M1617" s="5"/>
      <c r="N1617" s="5"/>
    </row>
    <row r="1618" spans="13:14" x14ac:dyDescent="0.35">
      <c r="M1618" s="5"/>
      <c r="N1618" s="5"/>
    </row>
    <row r="1619" spans="13:14" x14ac:dyDescent="0.35">
      <c r="M1619" s="5"/>
      <c r="N1619" s="5"/>
    </row>
    <row r="1620" spans="13:14" x14ac:dyDescent="0.35">
      <c r="M1620" s="5"/>
      <c r="N1620" s="5"/>
    </row>
    <row r="1621" spans="13:14" x14ac:dyDescent="0.35">
      <c r="M1621" s="5"/>
      <c r="N1621" s="5"/>
    </row>
    <row r="1622" spans="13:14" x14ac:dyDescent="0.35">
      <c r="M1622" s="5"/>
      <c r="N1622" s="5"/>
    </row>
    <row r="1623" spans="13:14" x14ac:dyDescent="0.35">
      <c r="M1623" s="5"/>
      <c r="N1623" s="5"/>
    </row>
    <row r="1624" spans="13:14" x14ac:dyDescent="0.35">
      <c r="M1624" s="5"/>
      <c r="N1624" s="5"/>
    </row>
    <row r="1625" spans="13:14" x14ac:dyDescent="0.35">
      <c r="M1625" s="5"/>
      <c r="N1625" s="5"/>
    </row>
    <row r="1626" spans="13:14" x14ac:dyDescent="0.35">
      <c r="M1626" s="5"/>
      <c r="N1626" s="5"/>
    </row>
    <row r="1627" spans="13:14" x14ac:dyDescent="0.35">
      <c r="M1627" s="5"/>
      <c r="N1627" s="5"/>
    </row>
    <row r="1628" spans="13:14" x14ac:dyDescent="0.35">
      <c r="M1628" s="5"/>
      <c r="N1628" s="5"/>
    </row>
    <row r="1629" spans="13:14" x14ac:dyDescent="0.35">
      <c r="M1629" s="5"/>
      <c r="N1629" s="5"/>
    </row>
    <row r="1630" spans="13:14" x14ac:dyDescent="0.35">
      <c r="M1630" s="5"/>
      <c r="N1630" s="5"/>
    </row>
    <row r="1631" spans="13:14" x14ac:dyDescent="0.35">
      <c r="M1631" s="5"/>
      <c r="N1631" s="5"/>
    </row>
    <row r="1632" spans="13:14" x14ac:dyDescent="0.35">
      <c r="M1632" s="5"/>
      <c r="N1632" s="5"/>
    </row>
    <row r="1633" spans="13:14" x14ac:dyDescent="0.35">
      <c r="M1633" s="5"/>
      <c r="N1633" s="5"/>
    </row>
    <row r="1634" spans="13:14" x14ac:dyDescent="0.35">
      <c r="M1634" s="5"/>
      <c r="N1634" s="5"/>
    </row>
    <row r="1635" spans="13:14" x14ac:dyDescent="0.35">
      <c r="M1635" s="5"/>
      <c r="N1635" s="5"/>
    </row>
    <row r="1636" spans="13:14" x14ac:dyDescent="0.35">
      <c r="M1636" s="5"/>
      <c r="N1636" s="5"/>
    </row>
    <row r="1637" spans="13:14" x14ac:dyDescent="0.35">
      <c r="M1637" s="5"/>
      <c r="N1637" s="5"/>
    </row>
    <row r="1638" spans="13:14" x14ac:dyDescent="0.35">
      <c r="M1638" s="5"/>
      <c r="N1638" s="5"/>
    </row>
    <row r="1639" spans="13:14" x14ac:dyDescent="0.35">
      <c r="M1639" s="5"/>
      <c r="N1639" s="5"/>
    </row>
    <row r="1640" spans="13:14" x14ac:dyDescent="0.35">
      <c r="M1640" s="5"/>
      <c r="N1640" s="5"/>
    </row>
    <row r="1641" spans="13:14" x14ac:dyDescent="0.35">
      <c r="M1641" s="5"/>
      <c r="N1641" s="5"/>
    </row>
    <row r="1642" spans="13:14" x14ac:dyDescent="0.35">
      <c r="M1642" s="5"/>
      <c r="N1642" s="5"/>
    </row>
    <row r="1643" spans="13:14" x14ac:dyDescent="0.35">
      <c r="M1643" s="5"/>
      <c r="N1643" s="5"/>
    </row>
    <row r="1644" spans="13:14" x14ac:dyDescent="0.35">
      <c r="M1644" s="5"/>
      <c r="N1644" s="5"/>
    </row>
    <row r="1645" spans="13:14" x14ac:dyDescent="0.35">
      <c r="M1645" s="5"/>
      <c r="N1645" s="5"/>
    </row>
    <row r="1646" spans="13:14" x14ac:dyDescent="0.35">
      <c r="M1646" s="5"/>
      <c r="N1646" s="5"/>
    </row>
    <row r="1647" spans="13:14" x14ac:dyDescent="0.35">
      <c r="M1647" s="5"/>
      <c r="N1647" s="5"/>
    </row>
    <row r="1648" spans="13:14" x14ac:dyDescent="0.35">
      <c r="M1648" s="5"/>
      <c r="N1648" s="5"/>
    </row>
    <row r="1649" spans="13:14" x14ac:dyDescent="0.35">
      <c r="M1649" s="5"/>
      <c r="N1649" s="5"/>
    </row>
    <row r="1650" spans="13:14" x14ac:dyDescent="0.35">
      <c r="M1650" s="5"/>
      <c r="N1650" s="5"/>
    </row>
    <row r="1651" spans="13:14" x14ac:dyDescent="0.35">
      <c r="M1651" s="5"/>
      <c r="N1651" s="5"/>
    </row>
    <row r="1652" spans="13:14" x14ac:dyDescent="0.35">
      <c r="M1652" s="5"/>
      <c r="N1652" s="5"/>
    </row>
    <row r="1653" spans="13:14" x14ac:dyDescent="0.35">
      <c r="M1653" s="5"/>
      <c r="N1653" s="5"/>
    </row>
    <row r="1654" spans="13:14" x14ac:dyDescent="0.35">
      <c r="M1654" s="5"/>
      <c r="N1654" s="5"/>
    </row>
    <row r="1655" spans="13:14" x14ac:dyDescent="0.35">
      <c r="M1655" s="5"/>
      <c r="N1655" s="5"/>
    </row>
    <row r="1656" spans="13:14" x14ac:dyDescent="0.35">
      <c r="M1656" s="5"/>
      <c r="N1656" s="5"/>
    </row>
    <row r="1657" spans="13:14" x14ac:dyDescent="0.35">
      <c r="M1657" s="5"/>
      <c r="N1657" s="5"/>
    </row>
    <row r="1658" spans="13:14" x14ac:dyDescent="0.35">
      <c r="M1658" s="5"/>
      <c r="N1658" s="5"/>
    </row>
  </sheetData>
  <mergeCells count="11">
    <mergeCell ref="B13:BW13"/>
    <mergeCell ref="B48:T48"/>
    <mergeCell ref="A46:A47"/>
    <mergeCell ref="U4:V4"/>
    <mergeCell ref="B19:AO19"/>
    <mergeCell ref="U45:V45"/>
    <mergeCell ref="U42:V42"/>
    <mergeCell ref="U24:V24"/>
    <mergeCell ref="U36:V36"/>
    <mergeCell ref="B31:AO31"/>
    <mergeCell ref="B8:BT8"/>
  </mergeCells>
  <conditionalFormatting sqref="K3">
    <cfRule type="cellIs" dxfId="3" priority="4" operator="lessThan">
      <formula>0</formula>
    </cfRule>
  </conditionalFormatting>
  <conditionalFormatting sqref="K14">
    <cfRule type="cellIs" dxfId="2" priority="3" operator="lessThan">
      <formula>0</formula>
    </cfRule>
  </conditionalFormatting>
  <conditionalFormatting sqref="K16:L16">
    <cfRule type="cellIs" dxfId="1" priority="2" operator="lessThan">
      <formula>0</formula>
    </cfRule>
  </conditionalFormatting>
  <conditionalFormatting sqref="M14:M1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Pristina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 Lleshaj</dc:creator>
  <cp:lastModifiedBy>Beni Lleshaj</cp:lastModifiedBy>
  <dcterms:created xsi:type="dcterms:W3CDTF">2023-11-09T11:12:37Z</dcterms:created>
  <dcterms:modified xsi:type="dcterms:W3CDTF">2023-11-09T11:13:08Z</dcterms:modified>
</cp:coreProperties>
</file>