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sa.Deda\Desktop\"/>
    </mc:Choice>
  </mc:AlternateContent>
  <bookViews>
    <workbookView xWindow="-120" yWindow="-120" windowWidth="29040" windowHeight="15840"/>
  </bookViews>
  <sheets>
    <sheet name="Buxheti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G5" i="1" l="1"/>
  <c r="C5" i="1"/>
  <c r="H80" i="1" l="1"/>
  <c r="G47" i="1"/>
  <c r="H61" i="1"/>
  <c r="H44" i="1"/>
  <c r="H45" i="1"/>
  <c r="H43" i="1"/>
  <c r="H42" i="1"/>
  <c r="H112" i="1"/>
  <c r="G81" i="1" l="1"/>
  <c r="H35" i="1"/>
  <c r="H41" i="1"/>
  <c r="H40" i="1"/>
  <c r="H39" i="1"/>
  <c r="H38" i="1"/>
  <c r="H37" i="1"/>
  <c r="H36" i="1"/>
  <c r="H129" i="1" l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G113" i="1"/>
  <c r="E113" i="1"/>
  <c r="C113" i="1"/>
  <c r="H111" i="1"/>
  <c r="H110" i="1"/>
  <c r="H109" i="1"/>
  <c r="H108" i="1"/>
  <c r="G107" i="1"/>
  <c r="C107" i="1"/>
  <c r="H106" i="1"/>
  <c r="H105" i="1"/>
  <c r="H104" i="1"/>
  <c r="H103" i="1"/>
  <c r="H102" i="1"/>
  <c r="G101" i="1"/>
  <c r="C101" i="1"/>
  <c r="H100" i="1"/>
  <c r="H99" i="1" s="1"/>
  <c r="G99" i="1"/>
  <c r="C99" i="1"/>
  <c r="H98" i="1"/>
  <c r="H97" i="1"/>
  <c r="H96" i="1"/>
  <c r="H95" i="1"/>
  <c r="H94" i="1"/>
  <c r="H93" i="1"/>
  <c r="H92" i="1"/>
  <c r="H91" i="1"/>
  <c r="H90" i="1"/>
  <c r="H89" i="1"/>
  <c r="G88" i="1"/>
  <c r="C88" i="1"/>
  <c r="H86" i="1"/>
  <c r="H85" i="1"/>
  <c r="H84" i="1"/>
  <c r="H83" i="1"/>
  <c r="H82" i="1"/>
  <c r="C81" i="1"/>
  <c r="H81" i="1" s="1"/>
  <c r="H79" i="1"/>
  <c r="H78" i="1"/>
  <c r="H77" i="1"/>
  <c r="H76" i="1"/>
  <c r="H75" i="1"/>
  <c r="H74" i="1"/>
  <c r="H73" i="1"/>
  <c r="H72" i="1"/>
  <c r="H71" i="1"/>
  <c r="H70" i="1"/>
  <c r="H69" i="1"/>
  <c r="H68" i="1"/>
  <c r="G67" i="1"/>
  <c r="C67" i="1"/>
  <c r="H66" i="1"/>
  <c r="H65" i="1"/>
  <c r="H64" i="1"/>
  <c r="G63" i="1"/>
  <c r="C63" i="1"/>
  <c r="H62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F1" i="1"/>
  <c r="C4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H6" i="1"/>
  <c r="H5" i="1"/>
  <c r="H4" i="1"/>
  <c r="H3" i="1"/>
  <c r="G2" i="1"/>
  <c r="C2" i="1"/>
  <c r="C1" i="1" l="1"/>
  <c r="G1" i="1"/>
  <c r="H63" i="1"/>
  <c r="H107" i="1"/>
  <c r="H101" i="1"/>
  <c r="H47" i="1"/>
  <c r="H113" i="1"/>
  <c r="H67" i="1"/>
  <c r="H88" i="1"/>
  <c r="H2" i="1"/>
  <c r="H1" i="1" l="1"/>
</calcChain>
</file>

<file path=xl/sharedStrings.xml><?xml version="1.0" encoding="utf-8"?>
<sst xmlns="http://schemas.openxmlformats.org/spreadsheetml/2006/main" count="141" uniqueCount="140">
  <si>
    <t>DREJTORIA E PARQEVE</t>
  </si>
  <si>
    <t>DREJTORIA E INVESTIMEVE KAPITALE DHE MENAXHIMIT TË KONTRATAVE</t>
  </si>
  <si>
    <t>I.4</t>
  </si>
  <si>
    <t>S H P E N Z I M E T    K A P I T A L E</t>
  </si>
  <si>
    <t>I.4.1</t>
  </si>
  <si>
    <t>DREJTORIA E ADMINISTRATËS</t>
  </si>
  <si>
    <t>Renovimi i objekteve komunale dhe bashkësive lokale</t>
  </si>
  <si>
    <t>I.4.2</t>
  </si>
  <si>
    <t xml:space="preserve">Ndërtimi i rrugëve në lagjen "Arbëria e Re" </t>
  </si>
  <si>
    <t xml:space="preserve">Ndërtimi i rrugëve në Siqevë, Sharban dhe zgjerimi i rrjetit të kanalizimit </t>
  </si>
  <si>
    <t xml:space="preserve">Ndërtimi i rrugëve në lagjen "Hajvalia" </t>
  </si>
  <si>
    <t xml:space="preserve">Ndërtimi i rrugëve në lagjen "Kodra e Trimave" </t>
  </si>
  <si>
    <t xml:space="preserve">Ndërtimi i rrugëve në fshatin Mramor </t>
  </si>
  <si>
    <t xml:space="preserve">Rruga "A", kolektori dhe rruga </t>
  </si>
  <si>
    <t xml:space="preserve">Ndërtimi i rrugëve në Bardhosh-Bërnicë </t>
  </si>
  <si>
    <t xml:space="preserve">Ndërtimi i rrugëve në lagjen "Taslixhe": rr. "Rexhep Shema" dhe "Naser Hajrizi" </t>
  </si>
  <si>
    <t xml:space="preserve">Ndërtimi i kanalizimit në fshatin Bërnicë </t>
  </si>
  <si>
    <t>Intervenime infrastrukturore për personat me nevoja të veçanta</t>
  </si>
  <si>
    <t>Ndërtimi i rrugëve te Vreshtat, që lidhet me rrugën "Xhavit Ahmeti"</t>
  </si>
  <si>
    <t>I.4.3</t>
  </si>
  <si>
    <t xml:space="preserve">DREJTORIA E SHËRBIMEVE PUBLIKE, MBROJTJES DHE SHPËTIMIT  </t>
  </si>
  <si>
    <t>Ndërtimi, zgjerimi dhe modernizmi i rrjetit të ndriçimit publik</t>
  </si>
  <si>
    <t xml:space="preserve">Ndërtimi, rregullimi dhe riparimi i ashensorëve </t>
  </si>
  <si>
    <t>Sinjalizimi horizontal dhe vertikal</t>
  </si>
  <si>
    <t>Ndërtimi i rrethojave për siguri në mobilitet</t>
  </si>
  <si>
    <t>Trajtimi i mbeturinave ndërtimore (Deponive ilegale)</t>
  </si>
  <si>
    <t xml:space="preserve">Mobileria urbane </t>
  </si>
  <si>
    <t>1.4.4</t>
  </si>
  <si>
    <t>DREJTORIA E SIGURISË DHE EMERGJENCËS</t>
  </si>
  <si>
    <t>Automjet-Jeep (5 automjete)</t>
  </si>
  <si>
    <t>1.4.5</t>
  </si>
  <si>
    <t>Parku Bardha (Faza I)</t>
  </si>
  <si>
    <t>Parku Botanik</t>
  </si>
  <si>
    <t>I.4.6</t>
  </si>
  <si>
    <t xml:space="preserve">DREJTORIA E KULTURËS </t>
  </si>
  <si>
    <t xml:space="preserve">Muzeu Shtëpitë Shkolla - Prishtinë </t>
  </si>
  <si>
    <t>Biblioteka dhe Memoriali i  Dr. Ibrahim Rugovës</t>
  </si>
  <si>
    <t>1.4.7</t>
  </si>
  <si>
    <t>DREJTORIA E RINISË DHE SPORTEVE</t>
  </si>
  <si>
    <t>Ndërtimi i këndeve të fitneseve, natyra në parqe dhe kënde strategjike të Prishtinës</t>
  </si>
  <si>
    <t>Ndërtimi i tribunës lindore të stadiumit "2 Korriku" -vazhdim, faza e III</t>
  </si>
  <si>
    <t>Ndërtimi i fushës së Rilindjes - vazhdim faza II</t>
  </si>
  <si>
    <t>Nërtimi i këndeve të lodrave dhe fushave sportive në komunë</t>
  </si>
  <si>
    <t xml:space="preserve">Ndërtimi i fushave sportive në Besi </t>
  </si>
  <si>
    <t>I.4.8</t>
  </si>
  <si>
    <t>DREJTORIA E BUJQËSISË</t>
  </si>
  <si>
    <t>I.4.9</t>
  </si>
  <si>
    <t>DREJTORIA E MIRËQENIES SOCIALE</t>
  </si>
  <si>
    <t>II.4</t>
  </si>
  <si>
    <t>SHPENZIME  KAPITALE</t>
  </si>
  <si>
    <t>Furnizim me inventar për nevojat e objekteve të shëndetësisë parësore</t>
  </si>
  <si>
    <t>Pajisje mjekësore për QKMF dhe QMU</t>
  </si>
  <si>
    <t>Blerja e automjeteve për QMU</t>
  </si>
  <si>
    <t>Renovime të objekteve të QKMF-së dhe AMF-ve (QKMF 1,2,3,4,5,6,7)</t>
  </si>
  <si>
    <t>Ndërtimi i Spitalit të Prishtinës</t>
  </si>
  <si>
    <t>III.4</t>
  </si>
  <si>
    <t>Blerja e librave të bibliotekave shkollore në IEAA</t>
  </si>
  <si>
    <t>Furnizimi me pajisje (IT, shkencë, tabela digjitale) për kabinete në IEAA</t>
  </si>
  <si>
    <t>Furnizimi, instalimi dhe mirëmbajtja e elektrikës + gjeneratorëve + klima</t>
  </si>
  <si>
    <t>Instalimet dhe renovimet e ngrohjes qendrore në IEAA</t>
  </si>
  <si>
    <t>Vazhdimi i ndërtimit të kolektorit në Kalabri</t>
  </si>
  <si>
    <t>Rikonstruimi i rrugës "Shkëlzen Haradinaj", faza e II-të</t>
  </si>
  <si>
    <t>Ndërtimi i rrugës lidhëse Sofali-Kolovicë, "Abedin Dino" faza II</t>
  </si>
  <si>
    <t>Ndërtimi i sheshit "Xhorxh  Bush"</t>
  </si>
  <si>
    <t>Ndërtimi i ishullit urban Arbëri-Pallati i Rinisë</t>
  </si>
  <si>
    <t xml:space="preserve">Ndërtimi, rikonstruktimi dhe sanimi i defekteve të kanalizimeve në Bardhosh, Barilevë, Besi, Bërnicë, Busi, Dabishec, Drenoc, Gllogovicë, Hajkobillë, Grashticë, Hajvali, Lebanë, Llukar, Makoc, Mat </t>
  </si>
  <si>
    <t>Ndërtimi i rrugës "Holger Peteresen"</t>
  </si>
  <si>
    <t xml:space="preserve">Ndërtimi i rrugës mbi kolektorin në Kalabri (nga ujësjellësi-unazë deri në përfundim të kolektorit ekzistues) </t>
  </si>
  <si>
    <t>Depërtimi i "Rrugës A" (bashkinvestim me MMPH)</t>
  </si>
  <si>
    <t>Ndërtimi i kanalizimeve në qytet</t>
  </si>
  <si>
    <t xml:space="preserve">Ndërtimi i tregjeve </t>
  </si>
  <si>
    <t xml:space="preserve"> Nënkalimi   "Agim Ramadani"</t>
  </si>
  <si>
    <t>Ndriçim sinjalizues për vendkalime për siguri, ndërtimi dhe modernizmi  i semaforëve, shtyllat antiparking dhe pistonët lëvizës</t>
  </si>
  <si>
    <t>Ndërtimi i rrethojave të varrezave të Komunës së Prishtinës</t>
  </si>
  <si>
    <t>Ridizajnimi dhe ndërtimi i fontanave</t>
  </si>
  <si>
    <t>Fasadimi i ndërtesave të vjetra në kryeqytet</t>
  </si>
  <si>
    <t>Furnizimi me pajisje dhe makineri për pastrimin e qytetit</t>
  </si>
  <si>
    <t>Efiçienca e energjisë në ndërtesat publike në Prishtinë</t>
  </si>
  <si>
    <t>Kamion për zjarre fushore malore 4x4</t>
  </si>
  <si>
    <t>Zgjerimi i rrjetit të sistemit të kamerave në kryeqytet (kontratë-kornizë 3 - vjeçare)</t>
  </si>
  <si>
    <t>Ndërtimi i parkut dhe hapësirat  tjera kreative</t>
  </si>
  <si>
    <t>Ndërtimi i sistemit të ujitjes në hapësira gjelbëruese dhe hapja e puseve</t>
  </si>
  <si>
    <t>Ndërtimi i parkut në Hajvali</t>
  </si>
  <si>
    <t>Ndërtimi i parkut Bregu i Diellit</t>
  </si>
  <si>
    <t>Ndërtimi i parkut në lagjen "Kalabria" faza IV</t>
  </si>
  <si>
    <t xml:space="preserve">Ndërtimi i parkut në rrugën "Muharrem Fejza" </t>
  </si>
  <si>
    <t>Ndërtimi i parkut sportiv dhe këndeve të lodrave në lagjen V Prugoc</t>
  </si>
  <si>
    <t>Ndëtimi i xhepit urban në Rr. "Enver Zymberi" në afërsi (Çerdhja “Buzëqeshja”)</t>
  </si>
  <si>
    <t>Ndërtimi i parkut në Arbëri në afërsi të Komunës së Prishtinës - Ambasada Amerikane</t>
  </si>
  <si>
    <t xml:space="preserve">Ndërtimi  i bibliotekës në Kodrën e Trimave </t>
  </si>
  <si>
    <t>Ndërtimi i sallës koncertale</t>
  </si>
  <si>
    <t>Dizajnimi dhe ndërtimi i Institutit  të Paqes dhe Diplomacisë (Muzeu i Paqes)</t>
  </si>
  <si>
    <t>Ndërtimi i terrenit sportiv në Hajvali, vazhdim faza III</t>
  </si>
  <si>
    <t>Ndërtimi i tribunës së Stadiumit "Ramiz Sadiku" faza II</t>
  </si>
  <si>
    <t>Ndërtimi dhe renovimi i hapësirave sportive në lagjet e Komunës së Prishtinës</t>
  </si>
  <si>
    <t>Ndërtimi i infrastrukturës teknike për Fshatin Olimlipik</t>
  </si>
  <si>
    <t xml:space="preserve">Salla multifusionale e sportit </t>
  </si>
  <si>
    <t>Ndërtimi i Qendrës Multifunksionale për Punë Sociale</t>
  </si>
  <si>
    <t>Renovime për qendra të ndryshme sociale</t>
  </si>
  <si>
    <t>Furnizim me inventar në qendra të ndryshme sociale</t>
  </si>
  <si>
    <t>Ndërtimi i shtëpisë për mbrojtjen e fëmijëve në situata emergjente</t>
  </si>
  <si>
    <t>Financimi për shtëpitë e komunitetit për personat me aftësi të kufizuar</t>
  </si>
  <si>
    <t>Ndërtimi i shkollës në lagjen "Kalabria"</t>
  </si>
  <si>
    <t>Ndërtimi i çerdhes në Hajvali dhe Barilevë</t>
  </si>
  <si>
    <t>Renovimi dhe mirëmbajtja e IEAA, dyer dritare, dysheme, gëlqerosje, nyje sanitare, kulme</t>
  </si>
  <si>
    <t>Rregullimi i terreneve sportive</t>
  </si>
  <si>
    <t>Furnizimi me pajisje rekuizita sportive dhe pajisje tjera për IEAA</t>
  </si>
  <si>
    <t>Renovimi i Gjimnazit "Sami Frashëri"</t>
  </si>
  <si>
    <t>Ndërtimi i Liceut Artistik</t>
  </si>
  <si>
    <t>Pajisja e kabineteve për shkolla profesionale</t>
  </si>
  <si>
    <t xml:space="preserve">Ndërtimi, rregullimi, vendosja dhe pastrImi i lumenjve dhe kanalizimeve për mbrojtje nga vërshimet </t>
  </si>
  <si>
    <t>Platforma (ishulli ) Aktash - Qendra Studentore</t>
  </si>
  <si>
    <t>Platforma Kalabri - Dardani</t>
  </si>
  <si>
    <t>Sistemet për menaxhimin e dokumenteve, sistemi kundër zjarrit dhe ventilimi në arkivat e objekteve komunale</t>
  </si>
  <si>
    <t xml:space="preserve">Intervenime infrastrukturore, ndarje zonale </t>
  </si>
  <si>
    <t xml:space="preserve">Ndërtimi i krahëve të rrugës "Muharrem Fejza" </t>
  </si>
  <si>
    <t>Ndërtimi i rrugës "Smajl Hajdari" -Bërnicë -Milec</t>
  </si>
  <si>
    <t xml:space="preserve">Zgjerimi dhe rregullimi i trasesë rrugore, faza 1, Llukar - Makoc </t>
  </si>
  <si>
    <t>Furnizimi me ujësjellës përmes puseve dhe rezervuareve për fshatrat e Gollakut</t>
  </si>
  <si>
    <t xml:space="preserve">Rikonstruimi i instalimeve nëntokësore dhe hapësirës publike tek Qendra zejtare te Prishtina e Vjetër </t>
  </si>
  <si>
    <t>Unaza e brendshme</t>
  </si>
  <si>
    <t>Platforma (pasarela) Pallati i Rinisë - Grand Hotel</t>
  </si>
  <si>
    <t>Ura Metalike (Arbëri)</t>
  </si>
  <si>
    <t>Rikonstruktimi i rrugëve "Rexhep Luci" dhe "Qamil Hoxha"</t>
  </si>
  <si>
    <t>Blerja e autobusëve të trafikut urban</t>
  </si>
  <si>
    <t>Ndërtimi i Qendrës digjiitale për memaxhimin e trafikut në kryeqytet</t>
  </si>
  <si>
    <t xml:space="preserve">Ndërtimi i Qendrës "Future Hubs" për punë, inovacion dhe qasje digjitale </t>
  </si>
  <si>
    <t>Reivitalizimi i Qendrës tregtare në Breg të Diellit</t>
  </si>
  <si>
    <t>Rivitalizimi i platosë së Kurrizit dhe platove  tjera në kryeqytet (Dardani dhe Breg të Diellit )</t>
  </si>
  <si>
    <t xml:space="preserve">Rikonstruimi inftastrukturor i varrezave </t>
  </si>
  <si>
    <t>Kiosqet dhe  toaletet publike në qytet</t>
  </si>
  <si>
    <t>Ndërtimi i parkingjeve në kryeqytet (në bashkëpunim edhe me NPL"Prishtina Parking")</t>
  </si>
  <si>
    <t xml:space="preserve">Sistemi i ujitjes dhe ndërtimi i parkut te Kodra e Trimave </t>
  </si>
  <si>
    <t>Ndërtimi i parqeve në hapësira gjelbëruese dhe shndërrimi i oborreve të shkollave në parqe të qasshme</t>
  </si>
  <si>
    <t>Ndërtimi dhe konkursi për memorialin "Adem Jashari"</t>
  </si>
  <si>
    <t>Ndërtimi i thertores publike dhe tregu i kafshëve në Prishtinë</t>
  </si>
  <si>
    <t>Blerja me inventar për IEAA (dollapa shkollor për klasat 1-5), inventar shkollor</t>
  </si>
  <si>
    <t>Ndërtimi i anekseve për mësimin tërëditor në SHF, "Gjergj Fishta", "Meto Bajraktari", "Nënë Tereza", "Dituria", "Afrim Gashi", "Xhavit Ahmeti", "Filip Shiroka", "Tefik Çanga","Isa boletini","Mehmet Gjevori".</t>
  </si>
  <si>
    <t>Ndërtimi i shkollës fillore në lagjen "MAT"</t>
  </si>
  <si>
    <t>Ndërtimi i shkollës fillore në lagjen "Arbëri" (shërben edhe për lagjen "Përroi i Njelmët)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</si>
</sst>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[$€-2]\ * #,##0.00_);_([$€-2]\ * \(#,##0.00\);_([$€-2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5">
    <xf numFmtId="0" fontId="0" fillId="0" borderId="0" xfId="0"/>
    <xf numFmtId="0" fontId="0" fillId="2" borderId="29" xfId="0" applyFill="1" applyBorder="1"/>
    <xf numFmtId="0" fontId="0" fillId="2" borderId="29" xfId="0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8" xfId="0" applyFill="1" applyBorder="1"/>
    <xf numFmtId="0" fontId="4" fillId="5" borderId="30" xfId="0" applyFont="1" applyFill="1" applyBorder="1" applyAlignment="1">
      <alignment vertical="center"/>
    </xf>
    <xf numFmtId="0" fontId="0" fillId="2" borderId="30" xfId="0" applyFill="1" applyBorder="1"/>
    <xf numFmtId="0" fontId="0" fillId="0" borderId="30" xfId="0" applyBorder="1"/>
    <xf numFmtId="0" fontId="2" fillId="2" borderId="30" xfId="0" applyFont="1" applyFill="1" applyBorder="1"/>
    <xf numFmtId="0" fontId="4" fillId="0" borderId="39" xfId="0" applyFont="1" applyBorder="1"/>
    <xf numFmtId="0" fontId="5" fillId="0" borderId="39" xfId="0" applyFont="1" applyBorder="1"/>
    <xf numFmtId="0" fontId="5" fillId="0" borderId="20" xfId="0" applyFont="1" applyBorder="1"/>
    <xf numFmtId="0" fontId="7" fillId="4" borderId="15" xfId="0" applyFont="1" applyFill="1" applyBorder="1" applyAlignment="1">
      <alignment horizontal="center"/>
    </xf>
    <xf numFmtId="0" fontId="2" fillId="0" borderId="0" xfId="0" applyFont="1"/>
    <xf numFmtId="0" fontId="8" fillId="4" borderId="12" xfId="0" applyFont="1" applyFill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8" fillId="3" borderId="1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5" fillId="0" borderId="2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7" fillId="3" borderId="15" xfId="0" applyFont="1" applyFill="1" applyBorder="1" applyAlignment="1">
      <alignment horizontal="left"/>
    </xf>
    <xf numFmtId="0" fontId="0" fillId="0" borderId="29" xfId="0" applyBorder="1" applyAlignment="1">
      <alignment horizontal="left" vertical="center" wrapText="1"/>
    </xf>
    <xf numFmtId="0" fontId="5" fillId="0" borderId="29" xfId="0" applyFont="1" applyBorder="1"/>
    <xf numFmtId="0" fontId="7" fillId="3" borderId="6" xfId="0" applyFont="1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7" fillId="4" borderId="1" xfId="0" applyFont="1" applyFill="1" applyBorder="1"/>
    <xf numFmtId="43" fontId="7" fillId="4" borderId="15" xfId="1" applyFont="1" applyFill="1" applyBorder="1" applyAlignment="1"/>
    <xf numFmtId="0" fontId="2" fillId="0" borderId="0" xfId="0" applyFont="1" applyAlignment="1">
      <alignment horizontal="right"/>
    </xf>
    <xf numFmtId="166" fontId="0" fillId="0" borderId="0" xfId="0" applyNumberFormat="1"/>
    <xf numFmtId="165" fontId="0" fillId="0" borderId="0" xfId="0" applyNumberFormat="1"/>
    <xf numFmtId="43" fontId="0" fillId="0" borderId="0" xfId="1" applyFont="1"/>
    <xf numFmtId="43" fontId="0" fillId="0" borderId="0" xfId="0" applyNumberFormat="1"/>
    <xf numFmtId="0" fontId="5" fillId="2" borderId="34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center"/>
    </xf>
    <xf numFmtId="4" fontId="8" fillId="3" borderId="12" xfId="1" applyNumberFormat="1" applyFont="1" applyFill="1" applyBorder="1" applyAlignment="1">
      <alignment horizontal="center"/>
    </xf>
    <xf numFmtId="4" fontId="8" fillId="3" borderId="12" xfId="1" applyNumberFormat="1" applyFont="1" applyFill="1" applyBorder="1"/>
    <xf numFmtId="4" fontId="5" fillId="2" borderId="19" xfId="1" applyNumberFormat="1" applyFont="1" applyFill="1" applyBorder="1" applyAlignment="1">
      <alignment horizontal="right"/>
    </xf>
    <xf numFmtId="4" fontId="8" fillId="4" borderId="12" xfId="2" applyNumberFormat="1" applyFont="1" applyFill="1" applyBorder="1" applyAlignment="1">
      <alignment horizontal="center"/>
    </xf>
    <xf numFmtId="4" fontId="8" fillId="3" borderId="12" xfId="2" applyNumberFormat="1" applyFont="1" applyFill="1" applyBorder="1"/>
    <xf numFmtId="4" fontId="5" fillId="2" borderId="16" xfId="1" applyNumberFormat="1" applyFont="1" applyFill="1" applyBorder="1"/>
    <xf numFmtId="4" fontId="5" fillId="2" borderId="9" xfId="1" applyNumberFormat="1" applyFont="1" applyFill="1" applyBorder="1"/>
    <xf numFmtId="4" fontId="5" fillId="2" borderId="24" xfId="1" applyNumberFormat="1" applyFont="1" applyFill="1" applyBorder="1"/>
    <xf numFmtId="4" fontId="5" fillId="2" borderId="19" xfId="1" applyNumberFormat="1" applyFont="1" applyFill="1" applyBorder="1"/>
    <xf numFmtId="4" fontId="5" fillId="2" borderId="23" xfId="1" applyNumberFormat="1" applyFont="1" applyFill="1" applyBorder="1"/>
    <xf numFmtId="4" fontId="0" fillId="0" borderId="25" xfId="1" applyNumberFormat="1" applyFont="1" applyBorder="1"/>
    <xf numFmtId="4" fontId="8" fillId="4" borderId="12" xfId="0" applyNumberFormat="1" applyFont="1" applyFill="1" applyBorder="1"/>
    <xf numFmtId="4" fontId="8" fillId="4" borderId="11" xfId="0" applyNumberFormat="1" applyFont="1" applyFill="1" applyBorder="1"/>
    <xf numFmtId="4" fontId="0" fillId="0" borderId="16" xfId="1" applyNumberFormat="1" applyFont="1" applyBorder="1"/>
    <xf numFmtId="4" fontId="0" fillId="0" borderId="10" xfId="1" applyNumberFormat="1" applyFont="1" applyBorder="1"/>
    <xf numFmtId="4" fontId="5" fillId="0" borderId="19" xfId="1" applyNumberFormat="1" applyFont="1" applyBorder="1"/>
    <xf numFmtId="4" fontId="0" fillId="0" borderId="19" xfId="1" applyNumberFormat="1" applyFont="1" applyBorder="1"/>
    <xf numFmtId="4" fontId="0" fillId="0" borderId="0" xfId="0" applyNumberFormat="1"/>
    <xf numFmtId="0" fontId="0" fillId="0" borderId="29" xfId="0" applyBorder="1"/>
    <xf numFmtId="0" fontId="0" fillId="0" borderId="29" xfId="0" applyBorder="1" applyAlignment="1">
      <alignment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wrapText="1"/>
    </xf>
    <xf numFmtId="0" fontId="4" fillId="0" borderId="31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27" xfId="0" applyBorder="1"/>
    <xf numFmtId="0" fontId="4" fillId="0" borderId="6" xfId="0" applyFont="1" applyBorder="1" applyAlignment="1">
      <alignment vertical="center"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0" fontId="6" fillId="0" borderId="29" xfId="0" applyFont="1" applyBorder="1" applyAlignment="1">
      <alignment horizontal="left" vertical="center" wrapText="1"/>
    </xf>
    <xf numFmtId="167" fontId="5" fillId="2" borderId="29" xfId="0" applyNumberFormat="1" applyFont="1" applyFill="1" applyBorder="1" applyAlignment="1">
      <alignment horizontal="left" wrapText="1"/>
    </xf>
    <xf numFmtId="167" fontId="5" fillId="0" borderId="29" xfId="0" applyNumberFormat="1" applyFont="1" applyBorder="1" applyAlignment="1">
      <alignment horizontal="left" wrapText="1"/>
    </xf>
    <xf numFmtId="167" fontId="5" fillId="0" borderId="34" xfId="0" applyNumberFormat="1" applyFont="1" applyBorder="1" applyAlignment="1">
      <alignment horizontal="left" wrapText="1"/>
    </xf>
    <xf numFmtId="167" fontId="5" fillId="0" borderId="35" xfId="0" applyNumberFormat="1" applyFont="1" applyBorder="1" applyAlignment="1">
      <alignment horizontal="left" wrapText="1"/>
    </xf>
    <xf numFmtId="0" fontId="0" fillId="0" borderId="27" xfId="0" applyBorder="1" applyAlignment="1">
      <alignment horizontal="left" vertical="center" wrapText="1"/>
    </xf>
    <xf numFmtId="0" fontId="6" fillId="7" borderId="29" xfId="0" applyFont="1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 wrapText="1"/>
    </xf>
    <xf numFmtId="4" fontId="8" fillId="3" borderId="14" xfId="2" applyNumberFormat="1" applyFont="1" applyFill="1" applyBorder="1"/>
    <xf numFmtId="4" fontId="5" fillId="2" borderId="18" xfId="1" applyNumberFormat="1" applyFont="1" applyFill="1" applyBorder="1"/>
    <xf numFmtId="4" fontId="0" fillId="2" borderId="21" xfId="1" applyNumberFormat="1" applyFont="1" applyFill="1" applyBorder="1" applyAlignment="1">
      <alignment horizontal="right" vertical="center" wrapText="1"/>
    </xf>
    <xf numFmtId="4" fontId="0" fillId="2" borderId="21" xfId="0" applyNumberFormat="1" applyFill="1" applyBorder="1" applyAlignment="1">
      <alignment horizontal="right" vertical="center" wrapText="1"/>
    </xf>
    <xf numFmtId="4" fontId="5" fillId="2" borderId="17" xfId="2" applyNumberFormat="1" applyFont="1" applyFill="1" applyBorder="1"/>
    <xf numFmtId="4" fontId="5" fillId="2" borderId="21" xfId="2" applyNumberFormat="1" applyFont="1" applyFill="1" applyBorder="1"/>
    <xf numFmtId="4" fontId="8" fillId="3" borderId="14" xfId="1" applyNumberFormat="1" applyFont="1" applyFill="1" applyBorder="1"/>
    <xf numFmtId="4" fontId="5" fillId="2" borderId="17" xfId="1" applyNumberFormat="1" applyFont="1" applyFill="1" applyBorder="1" applyAlignment="1">
      <alignment horizontal="right" vertical="top" wrapText="1"/>
    </xf>
    <xf numFmtId="4" fontId="0" fillId="0" borderId="17" xfId="1" applyNumberFormat="1" applyFont="1" applyBorder="1" applyAlignment="1">
      <alignment horizontal="right"/>
    </xf>
    <xf numFmtId="4" fontId="0" fillId="2" borderId="21" xfId="1" applyNumberFormat="1" applyFont="1" applyFill="1" applyBorder="1" applyAlignment="1">
      <alignment horizontal="right"/>
    </xf>
    <xf numFmtId="4" fontId="0" fillId="2" borderId="18" xfId="1" applyNumberFormat="1" applyFont="1" applyFill="1" applyBorder="1"/>
    <xf numFmtId="4" fontId="5" fillId="2" borderId="17" xfId="1" applyNumberFormat="1" applyFont="1" applyFill="1" applyBorder="1"/>
    <xf numFmtId="4" fontId="8" fillId="4" borderId="14" xfId="0" applyNumberFormat="1" applyFont="1" applyFill="1" applyBorder="1"/>
    <xf numFmtId="4" fontId="1" fillId="2" borderId="5" xfId="1" applyNumberFormat="1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right"/>
    </xf>
    <xf numFmtId="4" fontId="9" fillId="0" borderId="0" xfId="0" applyNumberFormat="1" applyFont="1"/>
    <xf numFmtId="4" fontId="5" fillId="0" borderId="16" xfId="1" applyNumberFormat="1" applyFont="1" applyFill="1" applyBorder="1"/>
    <xf numFmtId="4" fontId="5" fillId="0" borderId="21" xfId="1" applyNumberFormat="1" applyFont="1" applyFill="1" applyBorder="1"/>
    <xf numFmtId="4" fontId="5" fillId="0" borderId="19" xfId="1" applyNumberFormat="1" applyFont="1" applyFill="1" applyBorder="1"/>
    <xf numFmtId="4" fontId="5" fillId="2" borderId="21" xfId="1" applyNumberFormat="1" applyFont="1" applyFill="1" applyBorder="1"/>
    <xf numFmtId="4" fontId="5" fillId="0" borderId="30" xfId="1" applyNumberFormat="1" applyFont="1" applyFill="1" applyBorder="1"/>
    <xf numFmtId="4" fontId="8" fillId="4" borderId="14" xfId="2" applyNumberFormat="1" applyFont="1" applyFill="1" applyBorder="1" applyAlignment="1">
      <alignment horizontal="center"/>
    </xf>
    <xf numFmtId="4" fontId="5" fillId="3" borderId="14" xfId="2" applyNumberFormat="1" applyFont="1" applyFill="1" applyBorder="1"/>
    <xf numFmtId="4" fontId="5" fillId="3" borderId="12" xfId="2" applyNumberFormat="1" applyFont="1" applyFill="1" applyBorder="1"/>
    <xf numFmtId="4" fontId="8" fillId="3" borderId="15" xfId="2" applyNumberFormat="1" applyFont="1" applyFill="1" applyBorder="1"/>
    <xf numFmtId="4" fontId="5" fillId="2" borderId="25" xfId="2" applyNumberFormat="1" applyFont="1" applyFill="1" applyBorder="1"/>
    <xf numFmtId="4" fontId="0" fillId="0" borderId="19" xfId="1" applyNumberFormat="1" applyFont="1" applyBorder="1" applyAlignment="1">
      <alignment vertical="center"/>
    </xf>
    <xf numFmtId="4" fontId="5" fillId="3" borderId="15" xfId="2" applyNumberFormat="1" applyFont="1" applyFill="1" applyBorder="1"/>
    <xf numFmtId="4" fontId="0" fillId="2" borderId="16" xfId="1" applyNumberFormat="1" applyFont="1" applyFill="1" applyBorder="1"/>
    <xf numFmtId="4" fontId="0" fillId="0" borderId="23" xfId="1" applyNumberFormat="1" applyFont="1" applyBorder="1"/>
    <xf numFmtId="4" fontId="5" fillId="2" borderId="41" xfId="1" applyNumberFormat="1" applyFont="1" applyFill="1" applyBorder="1"/>
    <xf numFmtId="4" fontId="5" fillId="2" borderId="28" xfId="1" applyNumberFormat="1" applyFont="1" applyFill="1" applyBorder="1"/>
    <xf numFmtId="4" fontId="5" fillId="2" borderId="30" xfId="1" applyNumberFormat="1" applyFont="1" applyFill="1" applyBorder="1"/>
    <xf numFmtId="4" fontId="5" fillId="2" borderId="5" xfId="1" applyNumberFormat="1" applyFont="1" applyFill="1" applyBorder="1"/>
    <xf numFmtId="4" fontId="5" fillId="2" borderId="0" xfId="1" applyNumberFormat="1" applyFont="1" applyFill="1" applyBorder="1"/>
    <xf numFmtId="4" fontId="0" fillId="0" borderId="16" xfId="1" applyNumberFormat="1" applyFont="1" applyBorder="1" applyAlignment="1">
      <alignment horizontal="right" vertical="center"/>
    </xf>
    <xf numFmtId="4" fontId="5" fillId="2" borderId="18" xfId="2" applyNumberFormat="1" applyFont="1" applyFill="1" applyBorder="1"/>
    <xf numFmtId="4" fontId="5" fillId="2" borderId="26" xfId="2" applyNumberFormat="1" applyFont="1" applyFill="1" applyBorder="1"/>
    <xf numFmtId="4" fontId="0" fillId="0" borderId="19" xfId="1" applyNumberFormat="1" applyFont="1" applyBorder="1" applyAlignment="1">
      <alignment horizontal="right" vertical="center"/>
    </xf>
    <xf numFmtId="4" fontId="0" fillId="2" borderId="19" xfId="1" applyNumberFormat="1" applyFont="1" applyFill="1" applyBorder="1" applyAlignment="1">
      <alignment horizontal="right"/>
    </xf>
    <xf numFmtId="4" fontId="4" fillId="0" borderId="16" xfId="1" applyNumberFormat="1" applyFont="1" applyBorder="1" applyAlignment="1">
      <alignment vertical="center" wrapText="1"/>
    </xf>
    <xf numFmtId="4" fontId="4" fillId="0" borderId="19" xfId="1" applyNumberFormat="1" applyFont="1" applyBorder="1" applyAlignment="1">
      <alignment vertical="center" wrapText="1"/>
    </xf>
    <xf numFmtId="4" fontId="4" fillId="0" borderId="24" xfId="1" applyNumberFormat="1" applyFont="1" applyBorder="1" applyAlignment="1">
      <alignment vertical="center" wrapText="1"/>
    </xf>
    <xf numFmtId="4" fontId="5" fillId="2" borderId="27" xfId="2" applyNumberFormat="1" applyFont="1" applyFill="1" applyBorder="1"/>
    <xf numFmtId="4" fontId="0" fillId="0" borderId="19" xfId="1" applyNumberFormat="1" applyFont="1" applyFill="1" applyBorder="1"/>
    <xf numFmtId="4" fontId="0" fillId="0" borderId="19" xfId="1" applyNumberFormat="1" applyFont="1" applyFill="1" applyBorder="1" applyAlignment="1">
      <alignment vertical="center"/>
    </xf>
    <xf numFmtId="4" fontId="0" fillId="0" borderId="23" xfId="1" applyNumberFormat="1" applyFont="1" applyFill="1" applyBorder="1" applyAlignment="1">
      <alignment vertical="center"/>
    </xf>
    <xf numFmtId="4" fontId="0" fillId="0" borderId="24" xfId="1" applyNumberFormat="1" applyFont="1" applyBorder="1"/>
    <xf numFmtId="4" fontId="5" fillId="3" borderId="13" xfId="2" applyNumberFormat="1" applyFont="1" applyFill="1" applyBorder="1"/>
    <xf numFmtId="4" fontId="5" fillId="2" borderId="33" xfId="1" applyNumberFormat="1" applyFont="1" applyFill="1" applyBorder="1"/>
    <xf numFmtId="4" fontId="5" fillId="2" borderId="25" xfId="1" applyNumberFormat="1" applyFont="1" applyFill="1" applyBorder="1"/>
    <xf numFmtId="4" fontId="5" fillId="2" borderId="31" xfId="2" applyNumberFormat="1" applyFont="1" applyFill="1" applyBorder="1"/>
    <xf numFmtId="4" fontId="5" fillId="2" borderId="28" xfId="2" applyNumberFormat="1" applyFont="1" applyFill="1" applyBorder="1"/>
    <xf numFmtId="4" fontId="5" fillId="4" borderId="14" xfId="1" applyNumberFormat="1" applyFont="1" applyFill="1" applyBorder="1"/>
    <xf numFmtId="4" fontId="8" fillId="4" borderId="13" xfId="1" applyNumberFormat="1" applyFont="1" applyFill="1" applyBorder="1" applyAlignment="1">
      <alignment horizontal="right"/>
    </xf>
    <xf numFmtId="4" fontId="5" fillId="4" borderId="3" xfId="1" applyNumberFormat="1" applyFont="1" applyFill="1" applyBorder="1" applyAlignment="1">
      <alignment horizontal="right"/>
    </xf>
    <xf numFmtId="4" fontId="5" fillId="4" borderId="2" xfId="1" applyNumberFormat="1" applyFont="1" applyFill="1" applyBorder="1" applyAlignment="1">
      <alignment horizontal="right"/>
    </xf>
    <xf numFmtId="4" fontId="5" fillId="4" borderId="11" xfId="1" applyNumberFormat="1" applyFont="1" applyFill="1" applyBorder="1" applyAlignment="1">
      <alignment horizontal="right"/>
    </xf>
    <xf numFmtId="4" fontId="8" fillId="4" borderId="3" xfId="0" applyNumberFormat="1" applyFont="1" applyFill="1" applyBorder="1"/>
    <xf numFmtId="4" fontId="5" fillId="7" borderId="18" xfId="1" applyNumberFormat="1" applyFont="1" applyFill="1" applyBorder="1" applyAlignment="1">
      <alignment horizontal="right"/>
    </xf>
    <xf numFmtId="4" fontId="5" fillId="7" borderId="31" xfId="1" applyNumberFormat="1" applyFont="1" applyFill="1" applyBorder="1" applyAlignment="1">
      <alignment horizontal="right"/>
    </xf>
    <xf numFmtId="4" fontId="5" fillId="7" borderId="16" xfId="1" applyNumberFormat="1" applyFont="1" applyFill="1" applyBorder="1" applyAlignment="1">
      <alignment horizontal="right"/>
    </xf>
    <xf numFmtId="4" fontId="5" fillId="7" borderId="17" xfId="1" applyNumberFormat="1" applyFont="1" applyFill="1" applyBorder="1" applyAlignment="1">
      <alignment horizontal="right"/>
    </xf>
    <xf numFmtId="4" fontId="5" fillId="7" borderId="28" xfId="1" applyNumberFormat="1" applyFont="1" applyFill="1" applyBorder="1" applyAlignment="1">
      <alignment horizontal="right"/>
    </xf>
    <xf numFmtId="4" fontId="5" fillId="7" borderId="25" xfId="1" applyNumberFormat="1" applyFont="1" applyFill="1" applyBorder="1" applyAlignment="1">
      <alignment horizontal="right"/>
    </xf>
    <xf numFmtId="4" fontId="5" fillId="7" borderId="8" xfId="1" applyNumberFormat="1" applyFont="1" applyFill="1" applyBorder="1" applyAlignment="1">
      <alignment horizontal="right"/>
    </xf>
    <xf numFmtId="4" fontId="5" fillId="7" borderId="7" xfId="1" applyNumberFormat="1" applyFont="1" applyFill="1" applyBorder="1" applyAlignment="1">
      <alignment horizontal="right"/>
    </xf>
    <xf numFmtId="4" fontId="5" fillId="7" borderId="10" xfId="1" applyNumberFormat="1" applyFont="1" applyFill="1" applyBorder="1" applyAlignment="1">
      <alignment horizontal="right"/>
    </xf>
    <xf numFmtId="4" fontId="5" fillId="2" borderId="28" xfId="1" applyNumberFormat="1" applyFont="1" applyFill="1" applyBorder="1" applyAlignment="1">
      <alignment horizontal="right"/>
    </xf>
    <xf numFmtId="4" fontId="5" fillId="2" borderId="25" xfId="1" applyNumberFormat="1" applyFont="1" applyFill="1" applyBorder="1" applyAlignment="1">
      <alignment horizontal="right"/>
    </xf>
    <xf numFmtId="4" fontId="8" fillId="4" borderId="11" xfId="1" applyNumberFormat="1" applyFont="1" applyFill="1" applyBorder="1" applyAlignment="1">
      <alignment horizontal="right"/>
    </xf>
    <xf numFmtId="4" fontId="5" fillId="2" borderId="31" xfId="1" applyNumberFormat="1" applyFont="1" applyFill="1" applyBorder="1" applyAlignment="1">
      <alignment horizontal="right"/>
    </xf>
    <xf numFmtId="4" fontId="5" fillId="2" borderId="16" xfId="1" applyNumberFormat="1" applyFont="1" applyFill="1" applyBorder="1" applyAlignment="1">
      <alignment horizontal="right"/>
    </xf>
    <xf numFmtId="4" fontId="4" fillId="6" borderId="40" xfId="1" applyNumberFormat="1" applyFont="1" applyFill="1" applyBorder="1" applyAlignment="1">
      <alignment horizontal="right"/>
    </xf>
    <xf numFmtId="4" fontId="5" fillId="2" borderId="32" xfId="1" applyNumberFormat="1" applyFont="1" applyFill="1" applyBorder="1" applyAlignment="1">
      <alignment horizontal="right"/>
    </xf>
    <xf numFmtId="4" fontId="5" fillId="2" borderId="24" xfId="1" applyNumberFormat="1" applyFont="1" applyFill="1" applyBorder="1" applyAlignment="1">
      <alignment horizontal="right"/>
    </xf>
    <xf numFmtId="4" fontId="0" fillId="0" borderId="25" xfId="1" applyNumberFormat="1" applyFont="1" applyFill="1" applyBorder="1" applyAlignment="1">
      <alignment horizontal="right" vertical="center" wrapText="1"/>
    </xf>
    <xf numFmtId="4" fontId="0" fillId="0" borderId="19" xfId="1" applyNumberFormat="1" applyFont="1" applyFill="1" applyBorder="1" applyAlignment="1">
      <alignment horizontal="right" vertical="center" wrapText="1"/>
    </xf>
    <xf numFmtId="4" fontId="0" fillId="0" borderId="23" xfId="1" applyNumberFormat="1" applyFont="1" applyFill="1" applyBorder="1" applyAlignment="1">
      <alignment horizontal="right" vertical="center" wrapText="1"/>
    </xf>
    <xf numFmtId="4" fontId="5" fillId="2" borderId="42" xfId="1" applyNumberFormat="1" applyFont="1" applyFill="1" applyBorder="1"/>
    <xf numFmtId="0" fontId="0" fillId="2" borderId="19" xfId="0" applyFill="1" applyBorder="1" applyAlignment="1">
      <alignment horizontal="left" vertical="center" wrapText="1"/>
    </xf>
    <xf numFmtId="4" fontId="5" fillId="0" borderId="21" xfId="1" applyNumberFormat="1" applyFont="1" applyBorder="1"/>
    <xf numFmtId="4" fontId="5" fillId="0" borderId="22" xfId="1" applyNumberFormat="1" applyFont="1" applyBorder="1"/>
    <xf numFmtId="4" fontId="5" fillId="0" borderId="37" xfId="1" applyNumberFormat="1" applyFont="1" applyBorder="1"/>
    <xf numFmtId="4" fontId="5" fillId="0" borderId="43" xfId="1" applyNumberFormat="1" applyFont="1" applyBorder="1"/>
    <xf numFmtId="4" fontId="0" fillId="0" borderId="36" xfId="1" applyNumberFormat="1" applyFont="1" applyFill="1" applyBorder="1" applyAlignment="1">
      <alignment horizontal="right" vertical="center" wrapText="1"/>
    </xf>
    <xf numFmtId="4" fontId="0" fillId="0" borderId="21" xfId="1" applyNumberFormat="1" applyFont="1" applyBorder="1"/>
    <xf numFmtId="4" fontId="0" fillId="0" borderId="22" xfId="1" applyNumberFormat="1" applyFont="1" applyBorder="1"/>
    <xf numFmtId="0" fontId="5" fillId="2" borderId="20" xfId="0" applyFont="1" applyFill="1" applyBorder="1" applyAlignment="1">
      <alignment horizontal="right"/>
    </xf>
    <xf numFmtId="0" fontId="0" fillId="2" borderId="16" xfId="0" applyFill="1" applyBorder="1"/>
    <xf numFmtId="0" fontId="0" fillId="0" borderId="19" xfId="0" applyBorder="1"/>
    <xf numFmtId="0" fontId="4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4" fontId="0" fillId="2" borderId="31" xfId="1" applyNumberFormat="1" applyFont="1" applyFill="1" applyBorder="1"/>
    <xf numFmtId="4" fontId="0" fillId="0" borderId="30" xfId="1" applyNumberFormat="1" applyFont="1" applyBorder="1"/>
    <xf numFmtId="4" fontId="0" fillId="0" borderId="38" xfId="1" applyNumberFormat="1" applyFont="1" applyBorder="1"/>
    <xf numFmtId="4" fontId="5" fillId="0" borderId="30" xfId="1" applyNumberFormat="1" applyFont="1" applyBorder="1"/>
    <xf numFmtId="4" fontId="5" fillId="0" borderId="38" xfId="1" applyNumberFormat="1" applyFont="1" applyBorder="1"/>
    <xf numFmtId="4" fontId="0" fillId="0" borderId="18" xfId="1" applyNumberFormat="1" applyFont="1" applyBorder="1" applyAlignment="1">
      <alignment horizontal="right" vertical="center"/>
    </xf>
    <xf numFmtId="4" fontId="0" fillId="0" borderId="21" xfId="1" applyNumberFormat="1" applyFont="1" applyBorder="1" applyAlignment="1">
      <alignment horizontal="right" vertical="center"/>
    </xf>
    <xf numFmtId="4" fontId="4" fillId="0" borderId="18" xfId="1" applyNumberFormat="1" applyFont="1" applyBorder="1" applyAlignment="1">
      <alignment vertical="center" wrapText="1"/>
    </xf>
    <xf numFmtId="4" fontId="4" fillId="0" borderId="21" xfId="1" applyNumberFormat="1" applyFont="1" applyBorder="1" applyAlignment="1">
      <alignment vertical="center" wrapText="1"/>
    </xf>
    <xf numFmtId="4" fontId="4" fillId="0" borderId="33" xfId="1" applyNumberFormat="1" applyFont="1" applyBorder="1" applyAlignment="1">
      <alignment vertical="center" wrapText="1"/>
    </xf>
    <xf numFmtId="4" fontId="0" fillId="0" borderId="21" xfId="1" applyNumberFormat="1" applyFont="1" applyFill="1" applyBorder="1"/>
    <xf numFmtId="4" fontId="0" fillId="0" borderId="21" xfId="1" applyNumberFormat="1" applyFont="1" applyFill="1" applyBorder="1" applyAlignment="1">
      <alignment vertical="center"/>
    </xf>
    <xf numFmtId="4" fontId="0" fillId="0" borderId="22" xfId="1" applyNumberFormat="1" applyFont="1" applyFill="1" applyBorder="1" applyAlignment="1">
      <alignment vertical="center"/>
    </xf>
    <xf numFmtId="4" fontId="0" fillId="0" borderId="18" xfId="1" applyNumberFormat="1" applyFont="1" applyBorder="1"/>
    <xf numFmtId="4" fontId="0" fillId="0" borderId="33" xfId="1" applyNumberFormat="1" applyFont="1" applyBorder="1"/>
    <xf numFmtId="4" fontId="5" fillId="2" borderId="19" xfId="2" applyNumberFormat="1" applyFont="1" applyFill="1" applyBorder="1"/>
    <xf numFmtId="4" fontId="5" fillId="2" borderId="16" xfId="2" applyNumberFormat="1" applyFont="1" applyFill="1" applyBorder="1"/>
    <xf numFmtId="0" fontId="0" fillId="0" borderId="16" xfId="0" applyBorder="1"/>
    <xf numFmtId="0" fontId="5" fillId="0" borderId="19" xfId="0" applyFont="1" applyBorder="1"/>
    <xf numFmtId="0" fontId="0" fillId="0" borderId="10" xfId="0" applyBorder="1" applyAlignment="1">
      <alignment vertical="center" wrapText="1"/>
    </xf>
    <xf numFmtId="4" fontId="5" fillId="2" borderId="4" xfId="1" applyNumberFormat="1" applyFont="1" applyFill="1" applyBorder="1"/>
    <xf numFmtId="4" fontId="8" fillId="3" borderId="8" xfId="2" applyNumberFormat="1" applyFont="1" applyFill="1" applyBorder="1"/>
    <xf numFmtId="4" fontId="5" fillId="2" borderId="27" xfId="1" applyNumberFormat="1" applyFont="1" applyFill="1" applyBorder="1"/>
    <xf numFmtId="4" fontId="5" fillId="2" borderId="26" xfId="1" applyNumberFormat="1" applyFont="1" applyFill="1" applyBorder="1"/>
    <xf numFmtId="4" fontId="1" fillId="0" borderId="24" xfId="1" applyNumberFormat="1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3587948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83248" y="274278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3587948</xdr:colOff>
      <xdr:row>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83248" y="274278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38100" cy="1714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82025" y="41367075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3562350</xdr:colOff>
      <xdr:row>66</xdr:row>
      <xdr:rowOff>0</xdr:rowOff>
    </xdr:from>
    <xdr:ext cx="38100" cy="17145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41367075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0</xdr:colOff>
      <xdr:row>66</xdr:row>
      <xdr:rowOff>0</xdr:rowOff>
    </xdr:from>
    <xdr:ext cx="38100" cy="17145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268200" y="41367075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3587948</xdr:colOff>
      <xdr:row>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83248" y="274278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3587948</xdr:colOff>
      <xdr:row>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83248" y="272373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3587948</xdr:colOff>
      <xdr:row>63</xdr:row>
      <xdr:rowOff>81557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83248" y="408676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zoomScaleNormal="100" workbookViewId="0"/>
  </sheetViews>
  <sheetFormatPr defaultRowHeight="15" x14ac:dyDescent="0.25"/>
  <cols>
    <col min="1" max="1" width="7.42578125" customWidth="1"/>
    <col min="2" max="2" width="127.5703125" style="13" customWidth="1"/>
    <col min="3" max="3" width="15.140625" customWidth="1"/>
    <col min="4" max="4" width="14.42578125" bestFit="1" customWidth="1"/>
    <col min="5" max="5" width="15.5703125" customWidth="1"/>
    <col min="6" max="6" width="14.140625" customWidth="1"/>
    <col min="7" max="7" width="14.5703125" bestFit="1" customWidth="1"/>
    <col min="8" max="8" width="15.28515625" style="61" bestFit="1" customWidth="1"/>
    <col min="9" max="9" width="15.42578125" style="61" customWidth="1"/>
    <col min="10" max="10" width="17.28515625" style="61" customWidth="1"/>
  </cols>
  <sheetData>
    <row r="1" spans="1:8" ht="15.75" thickBot="1" x14ac:dyDescent="0.3">
      <c r="A1" s="14" t="s">
        <v>2</v>
      </c>
      <c r="B1" s="12" t="s">
        <v>3</v>
      </c>
      <c r="C1" s="47">
        <f>+C2+C5+C47+C67+C81+C88+C99+C101+C63</f>
        <v>23861825</v>
      </c>
      <c r="D1" s="103"/>
      <c r="E1" s="103"/>
      <c r="F1" s="47">
        <f>+F47</f>
        <v>2000000</v>
      </c>
      <c r="G1" s="47">
        <f>+G2+G5+G47+G67+G81+G88+G99+G101+G63</f>
        <v>27615167</v>
      </c>
      <c r="H1" s="47">
        <f>SUM(C1:G1)</f>
        <v>53476992</v>
      </c>
    </row>
    <row r="2" spans="1:8" ht="15.75" thickBot="1" x14ac:dyDescent="0.3">
      <c r="A2" s="16" t="s">
        <v>4</v>
      </c>
      <c r="B2" s="30" t="s">
        <v>5</v>
      </c>
      <c r="C2" s="48">
        <f>SUM(C3:C4)</f>
        <v>200000</v>
      </c>
      <c r="D2" s="104"/>
      <c r="E2" s="104"/>
      <c r="F2" s="105"/>
      <c r="G2" s="106">
        <f>SUM(G3:G4)</f>
        <v>350000</v>
      </c>
      <c r="H2" s="48">
        <f>+G2+C2</f>
        <v>550000</v>
      </c>
    </row>
    <row r="3" spans="1:8" x14ac:dyDescent="0.25">
      <c r="A3" s="17">
        <v>1</v>
      </c>
      <c r="B3" s="2" t="s">
        <v>113</v>
      </c>
      <c r="C3" s="108">
        <v>100000</v>
      </c>
      <c r="D3" s="86"/>
      <c r="E3" s="86"/>
      <c r="F3" s="107"/>
      <c r="G3" s="108">
        <v>200000</v>
      </c>
      <c r="H3" s="50">
        <f>+C3+G3</f>
        <v>300000</v>
      </c>
    </row>
    <row r="4" spans="1:8" ht="15.75" thickBot="1" x14ac:dyDescent="0.3">
      <c r="A4" s="17">
        <v>2</v>
      </c>
      <c r="B4" s="1" t="s">
        <v>6</v>
      </c>
      <c r="C4" s="60">
        <v>100000</v>
      </c>
      <c r="D4" s="86"/>
      <c r="E4" s="86"/>
      <c r="F4" s="107"/>
      <c r="G4" s="60">
        <v>150000</v>
      </c>
      <c r="H4" s="51">
        <f>+C4+G4</f>
        <v>250000</v>
      </c>
    </row>
    <row r="5" spans="1:8" ht="15.75" thickBot="1" x14ac:dyDescent="0.3">
      <c r="A5" s="16" t="s">
        <v>7</v>
      </c>
      <c r="B5" s="30" t="s">
        <v>1</v>
      </c>
      <c r="C5" s="48">
        <f>SUM(C6:C46)</f>
        <v>15731825</v>
      </c>
      <c r="D5" s="104"/>
      <c r="E5" s="104"/>
      <c r="F5" s="109"/>
      <c r="G5" s="48">
        <f>SUM(G6:G46)</f>
        <v>14792167</v>
      </c>
      <c r="H5" s="48">
        <f>C5+G5</f>
        <v>30523992</v>
      </c>
    </row>
    <row r="6" spans="1:8" x14ac:dyDescent="0.25">
      <c r="A6" s="18">
        <v>1</v>
      </c>
      <c r="B6" s="171" t="s">
        <v>60</v>
      </c>
      <c r="C6" s="180">
        <v>500000</v>
      </c>
      <c r="D6" s="49"/>
      <c r="E6" s="49"/>
      <c r="F6" s="49"/>
      <c r="G6" s="92">
        <v>500000</v>
      </c>
      <c r="H6" s="49">
        <f>+C6+G6</f>
        <v>1000000</v>
      </c>
    </row>
    <row r="7" spans="1:8" x14ac:dyDescent="0.25">
      <c r="A7" s="19">
        <v>2</v>
      </c>
      <c r="B7" s="172" t="s">
        <v>61</v>
      </c>
      <c r="C7" s="181">
        <v>31825</v>
      </c>
      <c r="D7" s="52"/>
      <c r="E7" s="52"/>
      <c r="F7" s="52"/>
      <c r="G7" s="168">
        <v>187267</v>
      </c>
      <c r="H7" s="52">
        <f>+C7+G7</f>
        <v>219092</v>
      </c>
    </row>
    <row r="8" spans="1:8" x14ac:dyDescent="0.25">
      <c r="A8" s="19">
        <v>3</v>
      </c>
      <c r="B8" s="172" t="s">
        <v>62</v>
      </c>
      <c r="C8" s="181">
        <v>500000</v>
      </c>
      <c r="D8" s="52"/>
      <c r="E8" s="52"/>
      <c r="F8" s="52"/>
      <c r="G8" s="168">
        <v>566205</v>
      </c>
      <c r="H8" s="52">
        <f t="shared" ref="H8:H16" si="0">+C8+G8</f>
        <v>1066205</v>
      </c>
    </row>
    <row r="9" spans="1:8" x14ac:dyDescent="0.25">
      <c r="A9" s="19">
        <v>4</v>
      </c>
      <c r="B9" s="172" t="s">
        <v>63</v>
      </c>
      <c r="C9" s="181">
        <v>5000000</v>
      </c>
      <c r="D9" s="52"/>
      <c r="E9" s="52"/>
      <c r="F9" s="52"/>
      <c r="G9" s="168">
        <v>2000000</v>
      </c>
      <c r="H9" s="52">
        <f t="shared" si="0"/>
        <v>7000000</v>
      </c>
    </row>
    <row r="10" spans="1:8" x14ac:dyDescent="0.25">
      <c r="A10" s="19">
        <v>5</v>
      </c>
      <c r="B10" s="172" t="s">
        <v>64</v>
      </c>
      <c r="C10" s="181">
        <v>1000000</v>
      </c>
      <c r="D10" s="52"/>
      <c r="E10" s="52"/>
      <c r="F10" s="52"/>
      <c r="G10" s="168">
        <v>1161589</v>
      </c>
      <c r="H10" s="52">
        <f t="shared" si="0"/>
        <v>2161589</v>
      </c>
    </row>
    <row r="11" spans="1:8" x14ac:dyDescent="0.25">
      <c r="A11" s="19">
        <v>6</v>
      </c>
      <c r="B11" s="172" t="s">
        <v>114</v>
      </c>
      <c r="C11" s="181">
        <v>200000</v>
      </c>
      <c r="D11" s="52"/>
      <c r="E11" s="52"/>
      <c r="F11" s="52"/>
      <c r="G11" s="168">
        <v>1285137.96</v>
      </c>
      <c r="H11" s="52">
        <v>1485137.96</v>
      </c>
    </row>
    <row r="12" spans="1:8" x14ac:dyDescent="0.25">
      <c r="A12" s="19">
        <v>7</v>
      </c>
      <c r="B12" s="173" t="s">
        <v>8</v>
      </c>
      <c r="C12" s="181">
        <v>200000</v>
      </c>
      <c r="D12" s="52"/>
      <c r="E12" s="52"/>
      <c r="F12" s="52"/>
      <c r="G12" s="168">
        <v>200000</v>
      </c>
      <c r="H12" s="52">
        <f t="shared" si="0"/>
        <v>400000</v>
      </c>
    </row>
    <row r="13" spans="1:8" x14ac:dyDescent="0.25">
      <c r="A13" s="19">
        <v>8</v>
      </c>
      <c r="B13" s="173" t="s">
        <v>9</v>
      </c>
      <c r="C13" s="181"/>
      <c r="D13" s="52"/>
      <c r="E13" s="52"/>
      <c r="F13" s="52"/>
      <c r="G13" s="168">
        <v>100000</v>
      </c>
      <c r="H13" s="52">
        <f t="shared" si="0"/>
        <v>100000</v>
      </c>
    </row>
    <row r="14" spans="1:8" x14ac:dyDescent="0.25">
      <c r="A14" s="19">
        <v>9</v>
      </c>
      <c r="B14" s="173" t="s">
        <v>10</v>
      </c>
      <c r="C14" s="181">
        <v>400000</v>
      </c>
      <c r="D14" s="52"/>
      <c r="E14" s="52"/>
      <c r="F14" s="52"/>
      <c r="G14" s="168">
        <v>200000</v>
      </c>
      <c r="H14" s="52">
        <f t="shared" si="0"/>
        <v>600000</v>
      </c>
    </row>
    <row r="15" spans="1:8" ht="30" x14ac:dyDescent="0.25">
      <c r="A15" s="42">
        <v>10</v>
      </c>
      <c r="B15" s="173" t="s">
        <v>65</v>
      </c>
      <c r="C15" s="181">
        <v>200000</v>
      </c>
      <c r="D15" s="52"/>
      <c r="E15" s="52"/>
      <c r="F15" s="52"/>
      <c r="G15" s="168">
        <v>200000</v>
      </c>
      <c r="H15" s="52">
        <f t="shared" si="0"/>
        <v>400000</v>
      </c>
    </row>
    <row r="16" spans="1:8" x14ac:dyDescent="0.25">
      <c r="A16" s="170">
        <v>11</v>
      </c>
      <c r="B16" s="173" t="s">
        <v>11</v>
      </c>
      <c r="C16" s="181">
        <v>500000</v>
      </c>
      <c r="D16" s="52"/>
      <c r="E16" s="52"/>
      <c r="F16" s="52"/>
      <c r="G16" s="168">
        <v>100000</v>
      </c>
      <c r="H16" s="52">
        <f t="shared" si="0"/>
        <v>600000</v>
      </c>
    </row>
    <row r="17" spans="1:10" x14ac:dyDescent="0.25">
      <c r="A17" s="170">
        <v>12</v>
      </c>
      <c r="B17" s="173" t="s">
        <v>12</v>
      </c>
      <c r="C17" s="181">
        <v>100000</v>
      </c>
      <c r="D17" s="52"/>
      <c r="E17" s="52"/>
      <c r="F17" s="52"/>
      <c r="G17" s="168">
        <v>100000</v>
      </c>
      <c r="H17" s="52">
        <f>+C17+G17</f>
        <v>200000</v>
      </c>
    </row>
    <row r="18" spans="1:10" x14ac:dyDescent="0.25">
      <c r="A18" s="170">
        <v>13</v>
      </c>
      <c r="B18" s="173" t="s">
        <v>115</v>
      </c>
      <c r="C18" s="181">
        <v>200000</v>
      </c>
      <c r="D18" s="52"/>
      <c r="E18" s="52"/>
      <c r="F18" s="52"/>
      <c r="G18" s="168">
        <v>200000</v>
      </c>
      <c r="H18" s="52">
        <f t="shared" ref="H18:H33" si="1">+C18+G18</f>
        <v>400000</v>
      </c>
    </row>
    <row r="19" spans="1:10" x14ac:dyDescent="0.25">
      <c r="A19" s="170">
        <v>14</v>
      </c>
      <c r="B19" s="173" t="s">
        <v>13</v>
      </c>
      <c r="C19" s="181">
        <v>1500000</v>
      </c>
      <c r="D19" s="52"/>
      <c r="E19" s="52"/>
      <c r="F19" s="52"/>
      <c r="G19" s="168">
        <v>500000</v>
      </c>
      <c r="H19" s="52">
        <f t="shared" si="1"/>
        <v>2000000</v>
      </c>
    </row>
    <row r="20" spans="1:10" x14ac:dyDescent="0.25">
      <c r="A20" s="170">
        <v>15</v>
      </c>
      <c r="B20" s="173" t="s">
        <v>14</v>
      </c>
      <c r="C20" s="181">
        <v>100000</v>
      </c>
      <c r="D20" s="52"/>
      <c r="E20" s="52"/>
      <c r="F20" s="52"/>
      <c r="G20" s="168">
        <v>150000</v>
      </c>
      <c r="H20" s="52">
        <f t="shared" si="1"/>
        <v>250000</v>
      </c>
    </row>
    <row r="21" spans="1:10" x14ac:dyDescent="0.25">
      <c r="A21" s="17">
        <v>16</v>
      </c>
      <c r="B21" s="173" t="s">
        <v>116</v>
      </c>
      <c r="C21" s="181"/>
      <c r="D21" s="52"/>
      <c r="E21" s="52"/>
      <c r="F21" s="52"/>
      <c r="G21" s="168">
        <v>78600</v>
      </c>
      <c r="H21" s="52">
        <f t="shared" si="1"/>
        <v>78600</v>
      </c>
    </row>
    <row r="22" spans="1:10" x14ac:dyDescent="0.25">
      <c r="A22" s="19">
        <v>17</v>
      </c>
      <c r="B22" s="174" t="s">
        <v>117</v>
      </c>
      <c r="C22" s="181">
        <v>100000</v>
      </c>
      <c r="D22" s="52"/>
      <c r="E22" s="52"/>
      <c r="F22" s="52"/>
      <c r="G22" s="168">
        <v>100000</v>
      </c>
      <c r="H22" s="52">
        <f t="shared" si="1"/>
        <v>200000</v>
      </c>
    </row>
    <row r="23" spans="1:10" x14ac:dyDescent="0.25">
      <c r="A23" s="19">
        <v>18</v>
      </c>
      <c r="B23" s="173" t="s">
        <v>15</v>
      </c>
      <c r="C23" s="181">
        <v>200000</v>
      </c>
      <c r="D23" s="52"/>
      <c r="E23" s="52"/>
      <c r="F23" s="52"/>
      <c r="G23" s="168">
        <v>200000</v>
      </c>
      <c r="H23" s="52">
        <f t="shared" si="1"/>
        <v>400000</v>
      </c>
    </row>
    <row r="24" spans="1:10" x14ac:dyDescent="0.25">
      <c r="A24" s="19">
        <v>19</v>
      </c>
      <c r="B24" s="173" t="s">
        <v>16</v>
      </c>
      <c r="C24" s="181">
        <v>100000</v>
      </c>
      <c r="D24" s="52"/>
      <c r="E24" s="52"/>
      <c r="F24" s="52"/>
      <c r="G24" s="168">
        <v>100000</v>
      </c>
      <c r="H24" s="52">
        <f t="shared" si="1"/>
        <v>200000</v>
      </c>
    </row>
    <row r="25" spans="1:10" x14ac:dyDescent="0.25">
      <c r="A25" s="19">
        <v>20</v>
      </c>
      <c r="B25" s="175" t="s">
        <v>66</v>
      </c>
      <c r="C25" s="181">
        <v>100000</v>
      </c>
      <c r="D25" s="52"/>
      <c r="E25" s="52"/>
      <c r="F25" s="52"/>
      <c r="G25" s="168">
        <v>100000</v>
      </c>
      <c r="H25" s="52">
        <f t="shared" si="1"/>
        <v>200000</v>
      </c>
      <c r="J25" s="97"/>
    </row>
    <row r="26" spans="1:10" x14ac:dyDescent="0.25">
      <c r="A26" s="19">
        <v>21</v>
      </c>
      <c r="B26" s="174" t="s">
        <v>17</v>
      </c>
      <c r="C26" s="181"/>
      <c r="D26" s="52"/>
      <c r="E26" s="52"/>
      <c r="F26" s="52"/>
      <c r="G26" s="168">
        <v>100000</v>
      </c>
      <c r="H26" s="52">
        <f t="shared" si="1"/>
        <v>100000</v>
      </c>
    </row>
    <row r="27" spans="1:10" x14ac:dyDescent="0.25">
      <c r="A27" s="19">
        <v>22</v>
      </c>
      <c r="B27" s="176" t="s">
        <v>67</v>
      </c>
      <c r="C27" s="181"/>
      <c r="D27" s="52"/>
      <c r="E27" s="52"/>
      <c r="F27" s="52"/>
      <c r="G27" s="168">
        <v>200000</v>
      </c>
      <c r="H27" s="52">
        <f t="shared" si="1"/>
        <v>200000</v>
      </c>
    </row>
    <row r="28" spans="1:10" x14ac:dyDescent="0.25">
      <c r="A28" s="170">
        <v>23</v>
      </c>
      <c r="B28" s="176" t="s">
        <v>68</v>
      </c>
      <c r="C28" s="181">
        <v>500000</v>
      </c>
      <c r="D28" s="52"/>
      <c r="E28" s="52"/>
      <c r="F28" s="52"/>
      <c r="G28" s="168">
        <v>500000</v>
      </c>
      <c r="H28" s="52">
        <f t="shared" si="1"/>
        <v>1000000</v>
      </c>
    </row>
    <row r="29" spans="1:10" x14ac:dyDescent="0.25">
      <c r="A29" s="170">
        <v>24</v>
      </c>
      <c r="B29" s="176" t="s">
        <v>118</v>
      </c>
      <c r="C29" s="181">
        <v>100000</v>
      </c>
      <c r="D29" s="52"/>
      <c r="E29" s="52"/>
      <c r="F29" s="52"/>
      <c r="G29" s="168">
        <v>100000</v>
      </c>
      <c r="H29" s="52">
        <f t="shared" si="1"/>
        <v>200000</v>
      </c>
    </row>
    <row r="30" spans="1:10" x14ac:dyDescent="0.25">
      <c r="A30" s="170">
        <v>25</v>
      </c>
      <c r="B30" s="176" t="s">
        <v>69</v>
      </c>
      <c r="C30" s="181">
        <v>1300000</v>
      </c>
      <c r="D30" s="52"/>
      <c r="E30" s="52"/>
      <c r="F30" s="52"/>
      <c r="G30" s="168">
        <v>200000</v>
      </c>
      <c r="H30" s="52">
        <f t="shared" si="1"/>
        <v>1500000</v>
      </c>
    </row>
    <row r="31" spans="1:10" x14ac:dyDescent="0.25">
      <c r="A31" s="170">
        <v>26</v>
      </c>
      <c r="B31" s="176" t="s">
        <v>119</v>
      </c>
      <c r="C31" s="181">
        <v>250000</v>
      </c>
      <c r="D31" s="52"/>
      <c r="E31" s="52"/>
      <c r="F31" s="52"/>
      <c r="G31" s="168">
        <v>150000</v>
      </c>
      <c r="H31" s="52">
        <f t="shared" si="1"/>
        <v>400000</v>
      </c>
    </row>
    <row r="32" spans="1:10" x14ac:dyDescent="0.25">
      <c r="A32" s="170">
        <v>27</v>
      </c>
      <c r="B32" s="172" t="s">
        <v>70</v>
      </c>
      <c r="C32" s="181">
        <v>500000</v>
      </c>
      <c r="D32" s="52"/>
      <c r="E32" s="52"/>
      <c r="F32" s="52"/>
      <c r="G32" s="168">
        <v>400000</v>
      </c>
      <c r="H32" s="52">
        <f t="shared" si="1"/>
        <v>900000</v>
      </c>
    </row>
    <row r="33" spans="1:8" x14ac:dyDescent="0.25">
      <c r="A33" s="170">
        <v>28</v>
      </c>
      <c r="B33" s="176" t="s">
        <v>71</v>
      </c>
      <c r="C33" s="181">
        <v>1500000</v>
      </c>
      <c r="D33" s="52"/>
      <c r="E33" s="52"/>
      <c r="F33" s="52"/>
      <c r="G33" s="168">
        <v>100000</v>
      </c>
      <c r="H33" s="52">
        <f t="shared" si="1"/>
        <v>1600000</v>
      </c>
    </row>
    <row r="34" spans="1:8" x14ac:dyDescent="0.25">
      <c r="A34" s="170">
        <v>29</v>
      </c>
      <c r="B34" s="177" t="s">
        <v>18</v>
      </c>
      <c r="C34" s="182">
        <v>200000</v>
      </c>
      <c r="D34" s="52"/>
      <c r="E34" s="52"/>
      <c r="F34" s="52"/>
      <c r="G34" s="169">
        <v>198506</v>
      </c>
      <c r="H34" s="53">
        <f t="shared" ref="H34:H45" si="2">+C34+G34</f>
        <v>398506</v>
      </c>
    </row>
    <row r="35" spans="1:8" x14ac:dyDescent="0.25">
      <c r="A35" s="170">
        <v>30</v>
      </c>
      <c r="B35" s="178" t="s">
        <v>120</v>
      </c>
      <c r="C35" s="183"/>
      <c r="D35" s="132"/>
      <c r="E35" s="132"/>
      <c r="F35" s="132"/>
      <c r="G35" s="163">
        <v>220000</v>
      </c>
      <c r="H35" s="52">
        <f t="shared" si="2"/>
        <v>220000</v>
      </c>
    </row>
    <row r="36" spans="1:8" x14ac:dyDescent="0.25">
      <c r="A36" s="170">
        <v>31</v>
      </c>
      <c r="B36" s="178" t="s">
        <v>121</v>
      </c>
      <c r="C36" s="183"/>
      <c r="D36" s="52"/>
      <c r="E36" s="52"/>
      <c r="F36" s="52"/>
      <c r="G36" s="163">
        <v>450000</v>
      </c>
      <c r="H36" s="52">
        <f t="shared" si="2"/>
        <v>450000</v>
      </c>
    </row>
    <row r="37" spans="1:8" x14ac:dyDescent="0.25">
      <c r="A37" s="170">
        <v>32</v>
      </c>
      <c r="B37" s="178" t="s">
        <v>111</v>
      </c>
      <c r="C37" s="102"/>
      <c r="D37" s="100"/>
      <c r="E37" s="100"/>
      <c r="F37" s="100"/>
      <c r="G37" s="99">
        <v>500000</v>
      </c>
      <c r="H37" s="100">
        <f t="shared" si="2"/>
        <v>500000</v>
      </c>
    </row>
    <row r="38" spans="1:8" x14ac:dyDescent="0.25">
      <c r="A38" s="170">
        <v>33</v>
      </c>
      <c r="B38" s="178" t="s">
        <v>122</v>
      </c>
      <c r="C38" s="183"/>
      <c r="D38" s="52"/>
      <c r="E38" s="52"/>
      <c r="F38" s="52"/>
      <c r="G38" s="163">
        <v>365682.7</v>
      </c>
      <c r="H38" s="52">
        <f t="shared" si="2"/>
        <v>365682.7</v>
      </c>
    </row>
    <row r="39" spans="1:8" x14ac:dyDescent="0.25">
      <c r="A39" s="170">
        <v>34</v>
      </c>
      <c r="B39" s="178" t="s">
        <v>112</v>
      </c>
      <c r="C39" s="183"/>
      <c r="D39" s="52"/>
      <c r="E39" s="52"/>
      <c r="F39" s="52"/>
      <c r="G39" s="163">
        <v>400000</v>
      </c>
      <c r="H39" s="52">
        <f t="shared" si="2"/>
        <v>400000</v>
      </c>
    </row>
    <row r="40" spans="1:8" x14ac:dyDescent="0.25">
      <c r="A40" s="170">
        <v>35</v>
      </c>
      <c r="B40" s="178" t="s">
        <v>123</v>
      </c>
      <c r="C40" s="183"/>
      <c r="D40" s="52"/>
      <c r="E40" s="52"/>
      <c r="F40" s="52"/>
      <c r="G40" s="163">
        <v>329179.34000000003</v>
      </c>
      <c r="H40" s="52">
        <f t="shared" si="2"/>
        <v>329179.34000000003</v>
      </c>
    </row>
    <row r="41" spans="1:8" x14ac:dyDescent="0.25">
      <c r="A41" s="170">
        <v>36</v>
      </c>
      <c r="B41" s="178" t="s">
        <v>124</v>
      </c>
      <c r="C41" s="183">
        <v>400000</v>
      </c>
      <c r="D41" s="52"/>
      <c r="E41" s="52"/>
      <c r="F41" s="52"/>
      <c r="G41" s="164">
        <v>1600000</v>
      </c>
      <c r="H41" s="53">
        <f t="shared" si="2"/>
        <v>2000000</v>
      </c>
    </row>
    <row r="42" spans="1:8" x14ac:dyDescent="0.25">
      <c r="A42" s="170">
        <v>37</v>
      </c>
      <c r="B42" s="178" t="s">
        <v>125</v>
      </c>
      <c r="C42" s="183"/>
      <c r="D42" s="52"/>
      <c r="E42" s="52"/>
      <c r="F42" s="52"/>
      <c r="G42" s="165">
        <v>200000</v>
      </c>
      <c r="H42" s="112">
        <f t="shared" si="2"/>
        <v>200000</v>
      </c>
    </row>
    <row r="43" spans="1:8" x14ac:dyDescent="0.25">
      <c r="A43" s="170">
        <v>38</v>
      </c>
      <c r="B43" s="178" t="s">
        <v>126</v>
      </c>
      <c r="C43" s="183"/>
      <c r="D43" s="52"/>
      <c r="E43" s="52"/>
      <c r="F43" s="52"/>
      <c r="G43" s="165">
        <v>100000</v>
      </c>
      <c r="H43" s="112">
        <f t="shared" si="2"/>
        <v>100000</v>
      </c>
    </row>
    <row r="44" spans="1:8" x14ac:dyDescent="0.25">
      <c r="A44" s="170">
        <v>39</v>
      </c>
      <c r="B44" s="178" t="s">
        <v>127</v>
      </c>
      <c r="C44" s="183">
        <v>50000</v>
      </c>
      <c r="D44" s="52"/>
      <c r="E44" s="52"/>
      <c r="F44" s="52"/>
      <c r="G44" s="165">
        <v>100000</v>
      </c>
      <c r="H44" s="112">
        <f t="shared" si="2"/>
        <v>150000</v>
      </c>
    </row>
    <row r="45" spans="1:8" x14ac:dyDescent="0.25">
      <c r="A45" s="170">
        <v>40</v>
      </c>
      <c r="B45" s="178" t="s">
        <v>128</v>
      </c>
      <c r="C45" s="183"/>
      <c r="D45" s="52"/>
      <c r="E45" s="52"/>
      <c r="F45" s="52"/>
      <c r="G45" s="165">
        <v>450000</v>
      </c>
      <c r="H45" s="112">
        <f t="shared" si="2"/>
        <v>450000</v>
      </c>
    </row>
    <row r="46" spans="1:8" ht="15.75" thickBot="1" x14ac:dyDescent="0.3">
      <c r="A46" s="170">
        <v>41</v>
      </c>
      <c r="B46" s="179" t="s">
        <v>129</v>
      </c>
      <c r="C46" s="184"/>
      <c r="D46" s="51"/>
      <c r="E46" s="51"/>
      <c r="F46" s="53"/>
      <c r="G46" s="166">
        <v>100000</v>
      </c>
      <c r="H46" s="161">
        <v>100000</v>
      </c>
    </row>
    <row r="47" spans="1:8" ht="15.75" thickBot="1" x14ac:dyDescent="0.3">
      <c r="A47" s="43" t="s">
        <v>19</v>
      </c>
      <c r="B47" s="33" t="s">
        <v>20</v>
      </c>
      <c r="C47" s="45">
        <f>SUM(C48:C60)</f>
        <v>2300000</v>
      </c>
      <c r="D47" s="104"/>
      <c r="E47" s="104"/>
      <c r="F47" s="48">
        <f>+F62</f>
        <v>2000000</v>
      </c>
      <c r="G47" s="82">
        <f>SUM(G48:G62)</f>
        <v>4030000</v>
      </c>
      <c r="H47" s="82">
        <f>+F47+G47+C47</f>
        <v>8330000</v>
      </c>
    </row>
    <row r="48" spans="1:8" x14ac:dyDescent="0.25">
      <c r="A48" s="20">
        <v>1</v>
      </c>
      <c r="B48" s="64" t="s">
        <v>21</v>
      </c>
      <c r="C48" s="117">
        <v>450000</v>
      </c>
      <c r="D48" s="86"/>
      <c r="E48" s="118"/>
      <c r="F48" s="107"/>
      <c r="G48" s="185">
        <v>500000</v>
      </c>
      <c r="H48" s="84">
        <f>+G48+C48</f>
        <v>950000</v>
      </c>
    </row>
    <row r="49" spans="1:8" x14ac:dyDescent="0.25">
      <c r="A49" s="21">
        <v>2</v>
      </c>
      <c r="B49" s="65" t="s">
        <v>72</v>
      </c>
      <c r="C49" s="120">
        <v>150000</v>
      </c>
      <c r="D49" s="87"/>
      <c r="E49" s="87"/>
      <c r="F49" s="195"/>
      <c r="G49" s="186">
        <v>250000</v>
      </c>
      <c r="H49" s="84">
        <f>+C49+G49</f>
        <v>400000</v>
      </c>
    </row>
    <row r="50" spans="1:8" x14ac:dyDescent="0.25">
      <c r="A50" s="21">
        <v>3</v>
      </c>
      <c r="B50" s="65" t="s">
        <v>22</v>
      </c>
      <c r="C50" s="120">
        <v>100000</v>
      </c>
      <c r="D50" s="87"/>
      <c r="E50" s="87"/>
      <c r="F50" s="195"/>
      <c r="G50" s="186">
        <v>300000</v>
      </c>
      <c r="H50" s="84">
        <f t="shared" ref="H50:H60" si="3">+C50+G50</f>
        <v>400000</v>
      </c>
    </row>
    <row r="51" spans="1:8" x14ac:dyDescent="0.25">
      <c r="A51" s="19">
        <v>4</v>
      </c>
      <c r="B51" s="31" t="s">
        <v>73</v>
      </c>
      <c r="C51" s="120">
        <v>100000</v>
      </c>
      <c r="D51" s="87"/>
      <c r="E51" s="87"/>
      <c r="F51" s="195"/>
      <c r="G51" s="186">
        <v>160000</v>
      </c>
      <c r="H51" s="84">
        <f t="shared" si="3"/>
        <v>260000</v>
      </c>
    </row>
    <row r="52" spans="1:8" x14ac:dyDescent="0.25">
      <c r="A52" s="19">
        <v>5</v>
      </c>
      <c r="B52" s="65" t="s">
        <v>74</v>
      </c>
      <c r="C52" s="120"/>
      <c r="D52" s="87"/>
      <c r="E52" s="87"/>
      <c r="F52" s="195"/>
      <c r="G52" s="186">
        <v>150000</v>
      </c>
      <c r="H52" s="84">
        <f t="shared" si="3"/>
        <v>150000</v>
      </c>
    </row>
    <row r="53" spans="1:8" x14ac:dyDescent="0.25">
      <c r="A53" s="21">
        <v>6</v>
      </c>
      <c r="B53" s="65" t="s">
        <v>23</v>
      </c>
      <c r="C53" s="120">
        <v>200000</v>
      </c>
      <c r="D53" s="87"/>
      <c r="E53" s="87"/>
      <c r="F53" s="195"/>
      <c r="G53" s="186">
        <v>250000</v>
      </c>
      <c r="H53" s="84">
        <f t="shared" si="3"/>
        <v>450000</v>
      </c>
    </row>
    <row r="54" spans="1:8" x14ac:dyDescent="0.25">
      <c r="A54" s="19">
        <v>7</v>
      </c>
      <c r="B54" s="65" t="s">
        <v>75</v>
      </c>
      <c r="C54" s="120">
        <v>200000</v>
      </c>
      <c r="D54" s="87"/>
      <c r="E54" s="87"/>
      <c r="F54" s="195"/>
      <c r="G54" s="186">
        <v>600000</v>
      </c>
      <c r="H54" s="84">
        <f t="shared" si="3"/>
        <v>800000</v>
      </c>
    </row>
    <row r="55" spans="1:8" x14ac:dyDescent="0.25">
      <c r="A55" s="19">
        <v>8</v>
      </c>
      <c r="B55" s="65" t="s">
        <v>24</v>
      </c>
      <c r="C55" s="120">
        <v>150000</v>
      </c>
      <c r="D55" s="87"/>
      <c r="E55" s="87"/>
      <c r="F55" s="195"/>
      <c r="G55" s="186">
        <v>250000</v>
      </c>
      <c r="H55" s="84">
        <f t="shared" si="3"/>
        <v>400000</v>
      </c>
    </row>
    <row r="56" spans="1:8" x14ac:dyDescent="0.25">
      <c r="A56" s="21">
        <v>9</v>
      </c>
      <c r="B56" s="65" t="s">
        <v>25</v>
      </c>
      <c r="C56" s="120"/>
      <c r="D56" s="87"/>
      <c r="E56" s="87"/>
      <c r="F56" s="195"/>
      <c r="G56" s="186">
        <v>120000</v>
      </c>
      <c r="H56" s="84">
        <f t="shared" si="3"/>
        <v>120000</v>
      </c>
    </row>
    <row r="57" spans="1:8" x14ac:dyDescent="0.25">
      <c r="A57" s="19">
        <v>10</v>
      </c>
      <c r="B57" s="65" t="s">
        <v>110</v>
      </c>
      <c r="C57" s="120">
        <v>200000</v>
      </c>
      <c r="D57" s="87"/>
      <c r="E57" s="87"/>
      <c r="F57" s="195"/>
      <c r="G57" s="186">
        <v>300000</v>
      </c>
      <c r="H57" s="84">
        <f t="shared" si="3"/>
        <v>500000</v>
      </c>
    </row>
    <row r="58" spans="1:8" x14ac:dyDescent="0.25">
      <c r="A58" s="19">
        <v>11</v>
      </c>
      <c r="B58" s="66" t="s">
        <v>130</v>
      </c>
      <c r="C58" s="120">
        <v>500000</v>
      </c>
      <c r="D58" s="87"/>
      <c r="E58" s="87"/>
      <c r="F58" s="195"/>
      <c r="G58" s="186">
        <v>500000</v>
      </c>
      <c r="H58" s="84">
        <f t="shared" si="3"/>
        <v>1000000</v>
      </c>
    </row>
    <row r="59" spans="1:8" x14ac:dyDescent="0.25">
      <c r="A59" s="21">
        <v>12</v>
      </c>
      <c r="B59" s="65" t="s">
        <v>26</v>
      </c>
      <c r="C59" s="120">
        <v>100000</v>
      </c>
      <c r="D59" s="87"/>
      <c r="E59" s="87"/>
      <c r="F59" s="195"/>
      <c r="G59" s="186">
        <v>200000</v>
      </c>
      <c r="H59" s="84">
        <f t="shared" si="3"/>
        <v>300000</v>
      </c>
    </row>
    <row r="60" spans="1:8" x14ac:dyDescent="0.25">
      <c r="A60" s="19">
        <v>13</v>
      </c>
      <c r="B60" s="65" t="s">
        <v>76</v>
      </c>
      <c r="C60" s="120">
        <v>150000</v>
      </c>
      <c r="D60" s="87"/>
      <c r="E60" s="87"/>
      <c r="F60" s="195"/>
      <c r="G60" s="186">
        <v>250000</v>
      </c>
      <c r="H60" s="84">
        <f t="shared" si="3"/>
        <v>400000</v>
      </c>
    </row>
    <row r="61" spans="1:8" x14ac:dyDescent="0.25">
      <c r="A61" s="19">
        <v>14</v>
      </c>
      <c r="B61" s="162" t="s">
        <v>131</v>
      </c>
      <c r="C61" s="120"/>
      <c r="D61" s="87"/>
      <c r="E61" s="87"/>
      <c r="F61" s="195"/>
      <c r="G61" s="186">
        <v>200000</v>
      </c>
      <c r="H61" s="84">
        <f>G61</f>
        <v>200000</v>
      </c>
    </row>
    <row r="62" spans="1:8" ht="15.75" thickBot="1" x14ac:dyDescent="0.3">
      <c r="A62" s="19">
        <v>15</v>
      </c>
      <c r="B62" s="3" t="s">
        <v>77</v>
      </c>
      <c r="C62" s="121"/>
      <c r="D62" s="87"/>
      <c r="E62" s="87"/>
      <c r="F62" s="195">
        <v>2000000</v>
      </c>
      <c r="G62" s="91"/>
      <c r="H62" s="84">
        <f>+F62</f>
        <v>2000000</v>
      </c>
    </row>
    <row r="63" spans="1:8" ht="15.75" thickBot="1" x14ac:dyDescent="0.3">
      <c r="A63" s="16" t="s">
        <v>27</v>
      </c>
      <c r="B63" s="30" t="s">
        <v>28</v>
      </c>
      <c r="C63" s="48">
        <f>SUM(C64:C66)</f>
        <v>250000</v>
      </c>
      <c r="D63" s="104"/>
      <c r="E63" s="104"/>
      <c r="F63" s="105"/>
      <c r="G63" s="82">
        <f>SUM(G64:G66)</f>
        <v>490000</v>
      </c>
      <c r="H63" s="82">
        <f>+C63+G63</f>
        <v>740000</v>
      </c>
    </row>
    <row r="64" spans="1:8" x14ac:dyDescent="0.25">
      <c r="A64" s="22">
        <v>1</v>
      </c>
      <c r="B64" s="67" t="s">
        <v>78</v>
      </c>
      <c r="C64" s="122">
        <v>100000</v>
      </c>
      <c r="D64" s="87"/>
      <c r="E64" s="87"/>
      <c r="F64" s="195"/>
      <c r="G64" s="187">
        <v>200000</v>
      </c>
      <c r="H64" s="85">
        <f>+C64+G64</f>
        <v>300000</v>
      </c>
    </row>
    <row r="65" spans="1:8" x14ac:dyDescent="0.25">
      <c r="A65" s="23">
        <v>2</v>
      </c>
      <c r="B65" s="68" t="s">
        <v>79</v>
      </c>
      <c r="C65" s="123">
        <v>150000</v>
      </c>
      <c r="D65" s="87"/>
      <c r="E65" s="87"/>
      <c r="F65" s="195"/>
      <c r="G65" s="188">
        <v>250000</v>
      </c>
      <c r="H65" s="85">
        <f>+C65+G65</f>
        <v>400000</v>
      </c>
    </row>
    <row r="66" spans="1:8" ht="15.75" thickBot="1" x14ac:dyDescent="0.3">
      <c r="A66" s="24">
        <v>3</v>
      </c>
      <c r="B66" s="69" t="s">
        <v>29</v>
      </c>
      <c r="C66" s="124"/>
      <c r="D66" s="87"/>
      <c r="E66" s="87"/>
      <c r="F66" s="195"/>
      <c r="G66" s="189">
        <v>40000</v>
      </c>
      <c r="H66" s="85">
        <f>+G66</f>
        <v>40000</v>
      </c>
    </row>
    <row r="67" spans="1:8" ht="15.75" thickBot="1" x14ac:dyDescent="0.3">
      <c r="A67" s="16" t="s">
        <v>30</v>
      </c>
      <c r="B67" s="30" t="s">
        <v>0</v>
      </c>
      <c r="C67" s="48">
        <f>SUM(C68:C80)</f>
        <v>1000000</v>
      </c>
      <c r="D67" s="104"/>
      <c r="E67" s="104"/>
      <c r="F67" s="105"/>
      <c r="G67" s="82">
        <f>SUM(G68:G80)</f>
        <v>2330000</v>
      </c>
      <c r="H67" s="82">
        <f>SUM(H68:H80)</f>
        <v>3330000</v>
      </c>
    </row>
    <row r="68" spans="1:8" x14ac:dyDescent="0.25">
      <c r="A68" s="18">
        <v>1</v>
      </c>
      <c r="B68" s="70" t="s">
        <v>80</v>
      </c>
      <c r="C68" s="60">
        <v>100000</v>
      </c>
      <c r="D68" s="86"/>
      <c r="E68" s="118"/>
      <c r="F68" s="196"/>
      <c r="G68" s="168">
        <v>200000</v>
      </c>
      <c r="H68" s="86">
        <f>+C68+G68</f>
        <v>300000</v>
      </c>
    </row>
    <row r="69" spans="1:8" x14ac:dyDescent="0.25">
      <c r="A69" s="19">
        <v>2</v>
      </c>
      <c r="B69" s="62" t="s">
        <v>81</v>
      </c>
      <c r="C69" s="60">
        <v>100000</v>
      </c>
      <c r="D69" s="87"/>
      <c r="E69" s="87"/>
      <c r="F69" s="195"/>
      <c r="G69" s="168">
        <v>130000</v>
      </c>
      <c r="H69" s="87">
        <f>+C69+G69</f>
        <v>230000</v>
      </c>
    </row>
    <row r="70" spans="1:8" x14ac:dyDescent="0.25">
      <c r="A70" s="19">
        <v>3</v>
      </c>
      <c r="B70" s="32" t="s">
        <v>132</v>
      </c>
      <c r="C70" s="126">
        <v>100000</v>
      </c>
      <c r="D70" s="87"/>
      <c r="E70" s="87"/>
      <c r="F70" s="195"/>
      <c r="G70" s="190">
        <v>100000</v>
      </c>
      <c r="H70" s="87">
        <f t="shared" ref="H70:H80" si="4">+C70+G70</f>
        <v>200000</v>
      </c>
    </row>
    <row r="71" spans="1:8" x14ac:dyDescent="0.25">
      <c r="A71" s="19">
        <v>4</v>
      </c>
      <c r="B71" s="62" t="s">
        <v>133</v>
      </c>
      <c r="C71" s="126">
        <v>100000</v>
      </c>
      <c r="D71" s="87"/>
      <c r="E71" s="87"/>
      <c r="F71" s="195"/>
      <c r="G71" s="190">
        <v>350000</v>
      </c>
      <c r="H71" s="87">
        <f t="shared" si="4"/>
        <v>450000</v>
      </c>
    </row>
    <row r="72" spans="1:8" x14ac:dyDescent="0.25">
      <c r="A72" s="19">
        <v>5</v>
      </c>
      <c r="B72" s="62" t="s">
        <v>82</v>
      </c>
      <c r="C72" s="126"/>
      <c r="D72" s="87"/>
      <c r="E72" s="87"/>
      <c r="F72" s="195"/>
      <c r="G72" s="190">
        <v>100000</v>
      </c>
      <c r="H72" s="87">
        <f t="shared" si="4"/>
        <v>100000</v>
      </c>
    </row>
    <row r="73" spans="1:8" x14ac:dyDescent="0.25">
      <c r="A73" s="19">
        <v>6</v>
      </c>
      <c r="B73" s="62" t="s">
        <v>83</v>
      </c>
      <c r="C73" s="126"/>
      <c r="D73" s="87"/>
      <c r="E73" s="87"/>
      <c r="F73" s="195"/>
      <c r="G73" s="190">
        <v>100000</v>
      </c>
      <c r="H73" s="87">
        <f t="shared" si="4"/>
        <v>100000</v>
      </c>
    </row>
    <row r="74" spans="1:8" x14ac:dyDescent="0.25">
      <c r="A74" s="19">
        <v>7</v>
      </c>
      <c r="B74" s="62" t="s">
        <v>84</v>
      </c>
      <c r="C74" s="126">
        <v>100000</v>
      </c>
      <c r="D74" s="87"/>
      <c r="E74" s="87"/>
      <c r="F74" s="195"/>
      <c r="G74" s="190">
        <v>250000</v>
      </c>
      <c r="H74" s="87">
        <f t="shared" si="4"/>
        <v>350000</v>
      </c>
    </row>
    <row r="75" spans="1:8" x14ac:dyDescent="0.25">
      <c r="A75" s="19">
        <v>8</v>
      </c>
      <c r="B75" s="62" t="s">
        <v>85</v>
      </c>
      <c r="C75" s="126">
        <v>100000</v>
      </c>
      <c r="D75" s="87"/>
      <c r="E75" s="87"/>
      <c r="F75" s="195"/>
      <c r="G75" s="190">
        <v>100000</v>
      </c>
      <c r="H75" s="87">
        <f t="shared" si="4"/>
        <v>200000</v>
      </c>
    </row>
    <row r="76" spans="1:8" x14ac:dyDescent="0.25">
      <c r="A76" s="19">
        <v>9</v>
      </c>
      <c r="B76" s="62" t="s">
        <v>86</v>
      </c>
      <c r="C76" s="126">
        <v>100000</v>
      </c>
      <c r="D76" s="87"/>
      <c r="E76" s="87"/>
      <c r="F76" s="195"/>
      <c r="G76" s="190">
        <v>100000</v>
      </c>
      <c r="H76" s="87">
        <f t="shared" si="4"/>
        <v>200000</v>
      </c>
    </row>
    <row r="77" spans="1:8" x14ac:dyDescent="0.25">
      <c r="A77" s="19">
        <v>10</v>
      </c>
      <c r="B77" s="62" t="s">
        <v>31</v>
      </c>
      <c r="C77" s="126">
        <v>100000</v>
      </c>
      <c r="D77" s="87"/>
      <c r="E77" s="87"/>
      <c r="F77" s="195"/>
      <c r="G77" s="190">
        <v>250000</v>
      </c>
      <c r="H77" s="87">
        <f t="shared" si="4"/>
        <v>350000</v>
      </c>
    </row>
    <row r="78" spans="1:8" x14ac:dyDescent="0.25">
      <c r="A78" s="19">
        <v>11</v>
      </c>
      <c r="B78" s="62" t="s">
        <v>32</v>
      </c>
      <c r="C78" s="126"/>
      <c r="D78" s="87"/>
      <c r="E78" s="87"/>
      <c r="F78" s="195"/>
      <c r="G78" s="190">
        <v>150000</v>
      </c>
      <c r="H78" s="87">
        <f t="shared" si="4"/>
        <v>150000</v>
      </c>
    </row>
    <row r="79" spans="1:8" x14ac:dyDescent="0.25">
      <c r="A79" s="19">
        <v>13</v>
      </c>
      <c r="B79" s="63" t="s">
        <v>87</v>
      </c>
      <c r="C79" s="127">
        <v>100000</v>
      </c>
      <c r="D79" s="87"/>
      <c r="E79" s="87"/>
      <c r="F79" s="195"/>
      <c r="G79" s="191">
        <v>250000</v>
      </c>
      <c r="H79" s="87">
        <f t="shared" si="4"/>
        <v>350000</v>
      </c>
    </row>
    <row r="80" spans="1:8" ht="15.75" thickBot="1" x14ac:dyDescent="0.3">
      <c r="A80" s="19">
        <v>14</v>
      </c>
      <c r="B80" s="71" t="s">
        <v>88</v>
      </c>
      <c r="C80" s="128">
        <v>100000</v>
      </c>
      <c r="D80" s="87"/>
      <c r="E80" s="87"/>
      <c r="F80" s="195"/>
      <c r="G80" s="192">
        <v>250000</v>
      </c>
      <c r="H80" s="87">
        <f t="shared" si="4"/>
        <v>350000</v>
      </c>
    </row>
    <row r="81" spans="1:8" ht="15.75" thickBot="1" x14ac:dyDescent="0.3">
      <c r="A81" s="16" t="s">
        <v>33</v>
      </c>
      <c r="B81" s="30" t="s">
        <v>34</v>
      </c>
      <c r="C81" s="48">
        <f>SUM(C82:C86)</f>
        <v>1600000</v>
      </c>
      <c r="D81" s="104"/>
      <c r="E81" s="104"/>
      <c r="F81" s="105"/>
      <c r="G81" s="82">
        <f>SUM(G82:G87)</f>
        <v>2818000</v>
      </c>
      <c r="H81" s="88">
        <f>SUM(C81:G81)</f>
        <v>4418000</v>
      </c>
    </row>
    <row r="82" spans="1:8" x14ac:dyDescent="0.25">
      <c r="A82" s="18">
        <v>1</v>
      </c>
      <c r="B82" s="197" t="s">
        <v>35</v>
      </c>
      <c r="C82" s="57">
        <v>250000</v>
      </c>
      <c r="D82" s="93"/>
      <c r="E82" s="83"/>
      <c r="F82" s="202"/>
      <c r="G82" s="57">
        <v>200000</v>
      </c>
      <c r="H82" s="89">
        <f>+C82+G82</f>
        <v>450000</v>
      </c>
    </row>
    <row r="83" spans="1:8" x14ac:dyDescent="0.25">
      <c r="A83" s="17">
        <v>2</v>
      </c>
      <c r="B83" s="172" t="s">
        <v>89</v>
      </c>
      <c r="C83" s="60">
        <v>250000</v>
      </c>
      <c r="D83" s="93"/>
      <c r="E83" s="93"/>
      <c r="F83" s="203"/>
      <c r="G83" s="60">
        <v>268000</v>
      </c>
      <c r="H83" s="89">
        <f>+C83+G83</f>
        <v>518000</v>
      </c>
    </row>
    <row r="84" spans="1:8" x14ac:dyDescent="0.25">
      <c r="A84" s="17">
        <v>3</v>
      </c>
      <c r="B84" s="198" t="s">
        <v>90</v>
      </c>
      <c r="C84" s="100">
        <v>1000000</v>
      </c>
      <c r="D84" s="93"/>
      <c r="E84" s="93"/>
      <c r="F84" s="203"/>
      <c r="G84" s="100">
        <v>1500000</v>
      </c>
      <c r="H84" s="89">
        <f t="shared" ref="H84:H85" si="5">+C84+G84</f>
        <v>2500000</v>
      </c>
    </row>
    <row r="85" spans="1:8" x14ac:dyDescent="0.25">
      <c r="A85" s="17">
        <v>4</v>
      </c>
      <c r="B85" s="198" t="s">
        <v>91</v>
      </c>
      <c r="C85" s="100"/>
      <c r="D85" s="93"/>
      <c r="E85" s="93"/>
      <c r="F85" s="203"/>
      <c r="G85" s="100">
        <v>150000</v>
      </c>
      <c r="H85" s="89">
        <f t="shared" si="5"/>
        <v>150000</v>
      </c>
    </row>
    <row r="86" spans="1:8" x14ac:dyDescent="0.25">
      <c r="A86" s="17">
        <v>5</v>
      </c>
      <c r="B86" s="176" t="s">
        <v>36</v>
      </c>
      <c r="C86" s="60">
        <v>100000</v>
      </c>
      <c r="D86" s="93"/>
      <c r="E86" s="93"/>
      <c r="F86" s="203"/>
      <c r="G86" s="111">
        <v>500000</v>
      </c>
      <c r="H86" s="89">
        <f>+C86+G86</f>
        <v>600000</v>
      </c>
    </row>
    <row r="87" spans="1:8" ht="15.75" thickBot="1" x14ac:dyDescent="0.3">
      <c r="A87" s="96">
        <v>6</v>
      </c>
      <c r="B87" s="199" t="s">
        <v>134</v>
      </c>
      <c r="C87" s="58"/>
      <c r="D87" s="115"/>
      <c r="E87" s="116"/>
      <c r="F87" s="200"/>
      <c r="G87" s="204">
        <v>200000</v>
      </c>
      <c r="H87" s="95">
        <v>200000</v>
      </c>
    </row>
    <row r="88" spans="1:8" ht="15.75" thickBot="1" x14ac:dyDescent="0.3">
      <c r="A88" s="16" t="s">
        <v>37</v>
      </c>
      <c r="B88" s="30" t="s">
        <v>38</v>
      </c>
      <c r="C88" s="44">
        <f>SUM(C89:C98)</f>
        <v>1400000</v>
      </c>
      <c r="D88" s="104"/>
      <c r="E88" s="130"/>
      <c r="F88" s="105"/>
      <c r="G88" s="201">
        <f>SUM(G89:G98)</f>
        <v>1760000</v>
      </c>
      <c r="H88" s="88">
        <f>SUM(H89:H98)</f>
        <v>3160000</v>
      </c>
    </row>
    <row r="89" spans="1:8" x14ac:dyDescent="0.25">
      <c r="A89" s="17">
        <v>1</v>
      </c>
      <c r="B89" s="72" t="s">
        <v>39</v>
      </c>
      <c r="C89" s="57"/>
      <c r="D89" s="83"/>
      <c r="E89" s="113"/>
      <c r="F89" s="132"/>
      <c r="G89" s="193">
        <v>100000</v>
      </c>
      <c r="H89" s="90">
        <f>+C89+G89</f>
        <v>100000</v>
      </c>
    </row>
    <row r="90" spans="1:8" x14ac:dyDescent="0.25">
      <c r="A90" s="19">
        <v>2</v>
      </c>
      <c r="B90" s="31" t="s">
        <v>40</v>
      </c>
      <c r="C90" s="60"/>
      <c r="D90" s="101"/>
      <c r="E90" s="114"/>
      <c r="F90" s="52"/>
      <c r="G90" s="168">
        <v>100000</v>
      </c>
      <c r="H90" s="91">
        <f>+C90+G90</f>
        <v>100000</v>
      </c>
    </row>
    <row r="91" spans="1:8" x14ac:dyDescent="0.25">
      <c r="A91" s="19">
        <v>3</v>
      </c>
      <c r="B91" s="31" t="s">
        <v>41</v>
      </c>
      <c r="C91" s="60">
        <v>100000</v>
      </c>
      <c r="D91" s="101"/>
      <c r="E91" s="114"/>
      <c r="F91" s="52"/>
      <c r="G91" s="168">
        <v>100000</v>
      </c>
      <c r="H91" s="91">
        <f t="shared" ref="H91:H98" si="6">+C91+G91</f>
        <v>200000</v>
      </c>
    </row>
    <row r="92" spans="1:8" x14ac:dyDescent="0.25">
      <c r="A92" s="19">
        <v>4</v>
      </c>
      <c r="B92" s="73" t="s">
        <v>92</v>
      </c>
      <c r="C92" s="60">
        <v>100000</v>
      </c>
      <c r="D92" s="101"/>
      <c r="E92" s="114"/>
      <c r="F92" s="52"/>
      <c r="G92" s="168">
        <v>100000</v>
      </c>
      <c r="H92" s="91">
        <f t="shared" si="6"/>
        <v>200000</v>
      </c>
    </row>
    <row r="93" spans="1:8" x14ac:dyDescent="0.25">
      <c r="A93" s="19">
        <v>5</v>
      </c>
      <c r="B93" s="74" t="s">
        <v>42</v>
      </c>
      <c r="C93" s="60"/>
      <c r="D93" s="101"/>
      <c r="E93" s="114"/>
      <c r="F93" s="52"/>
      <c r="G93" s="168">
        <v>100000</v>
      </c>
      <c r="H93" s="91">
        <f t="shared" si="6"/>
        <v>100000</v>
      </c>
    </row>
    <row r="94" spans="1:8" x14ac:dyDescent="0.25">
      <c r="A94" s="19">
        <v>6</v>
      </c>
      <c r="B94" s="75" t="s">
        <v>93</v>
      </c>
      <c r="C94" s="60">
        <v>100000</v>
      </c>
      <c r="D94" s="101"/>
      <c r="E94" s="114"/>
      <c r="F94" s="52"/>
      <c r="G94" s="168">
        <v>100000</v>
      </c>
      <c r="H94" s="91">
        <f t="shared" si="6"/>
        <v>200000</v>
      </c>
    </row>
    <row r="95" spans="1:8" x14ac:dyDescent="0.25">
      <c r="A95" s="19">
        <v>7</v>
      </c>
      <c r="B95" s="62" t="s">
        <v>43</v>
      </c>
      <c r="C95" s="60"/>
      <c r="D95" s="101"/>
      <c r="E95" s="114"/>
      <c r="F95" s="52"/>
      <c r="G95" s="168">
        <v>60000</v>
      </c>
      <c r="H95" s="91">
        <f t="shared" si="6"/>
        <v>60000</v>
      </c>
    </row>
    <row r="96" spans="1:8" x14ac:dyDescent="0.25">
      <c r="A96" s="19">
        <v>8</v>
      </c>
      <c r="B96" s="76" t="s">
        <v>94</v>
      </c>
      <c r="C96" s="111"/>
      <c r="D96" s="101"/>
      <c r="E96" s="114"/>
      <c r="F96" s="52"/>
      <c r="G96" s="169">
        <v>200000</v>
      </c>
      <c r="H96" s="91">
        <f t="shared" si="6"/>
        <v>200000</v>
      </c>
    </row>
    <row r="97" spans="1:8" x14ac:dyDescent="0.25">
      <c r="A97" s="19">
        <v>9</v>
      </c>
      <c r="B97" s="77" t="s">
        <v>95</v>
      </c>
      <c r="C97" s="111">
        <v>600000</v>
      </c>
      <c r="D97" s="101"/>
      <c r="E97" s="114"/>
      <c r="F97" s="52"/>
      <c r="G97" s="169">
        <v>400000</v>
      </c>
      <c r="H97" s="91">
        <f t="shared" si="6"/>
        <v>1000000</v>
      </c>
    </row>
    <row r="98" spans="1:8" ht="15.75" thickBot="1" x14ac:dyDescent="0.3">
      <c r="A98" s="19">
        <v>10</v>
      </c>
      <c r="B98" s="78" t="s">
        <v>96</v>
      </c>
      <c r="C98" s="129">
        <v>500000</v>
      </c>
      <c r="D98" s="131"/>
      <c r="E98" s="114"/>
      <c r="F98" s="51"/>
      <c r="G98" s="194">
        <v>500000</v>
      </c>
      <c r="H98" s="91">
        <f t="shared" si="6"/>
        <v>1000000</v>
      </c>
    </row>
    <row r="99" spans="1:8" ht="15.75" thickBot="1" x14ac:dyDescent="0.3">
      <c r="A99" s="16" t="s">
        <v>44</v>
      </c>
      <c r="B99" s="33" t="s">
        <v>45</v>
      </c>
      <c r="C99" s="48">
        <f>+C100</f>
        <v>500000</v>
      </c>
      <c r="D99" s="104"/>
      <c r="E99" s="130"/>
      <c r="F99" s="109"/>
      <c r="G99" s="48">
        <f>+G100</f>
        <v>500000</v>
      </c>
      <c r="H99" s="82">
        <f>+H100</f>
        <v>1000000</v>
      </c>
    </row>
    <row r="100" spans="1:8" ht="15.75" thickBot="1" x14ac:dyDescent="0.3">
      <c r="A100" s="18">
        <v>1</v>
      </c>
      <c r="B100" s="34" t="s">
        <v>135</v>
      </c>
      <c r="C100" s="167">
        <v>500000</v>
      </c>
      <c r="D100" s="118"/>
      <c r="E100" s="125"/>
      <c r="F100" s="125"/>
      <c r="G100" s="110">
        <v>500000</v>
      </c>
      <c r="H100" s="92">
        <f t="shared" ref="H100" si="7">+C100+G100</f>
        <v>1000000</v>
      </c>
    </row>
    <row r="101" spans="1:8" ht="15.75" thickBot="1" x14ac:dyDescent="0.3">
      <c r="A101" s="16" t="s">
        <v>46</v>
      </c>
      <c r="B101" s="30" t="s">
        <v>47</v>
      </c>
      <c r="C101" s="48">
        <f>SUM(C102:C106)</f>
        <v>880000</v>
      </c>
      <c r="D101" s="104"/>
      <c r="E101" s="130"/>
      <c r="F101" s="109"/>
      <c r="G101" s="48">
        <f>SUM(G102:G106)</f>
        <v>545000</v>
      </c>
      <c r="H101" s="88">
        <f>+C101+G101</f>
        <v>1425000</v>
      </c>
    </row>
    <row r="102" spans="1:8" x14ac:dyDescent="0.25">
      <c r="A102" s="22">
        <v>1</v>
      </c>
      <c r="B102" s="4" t="s">
        <v>97</v>
      </c>
      <c r="C102" s="132">
        <v>500000</v>
      </c>
      <c r="D102" s="86"/>
      <c r="E102" s="133"/>
      <c r="F102" s="119"/>
      <c r="G102" s="151">
        <v>500000</v>
      </c>
      <c r="H102" s="83">
        <f>+C102+G102</f>
        <v>1000000</v>
      </c>
    </row>
    <row r="103" spans="1:8" x14ac:dyDescent="0.25">
      <c r="A103" s="25">
        <v>2</v>
      </c>
      <c r="B103" s="5" t="s">
        <v>98</v>
      </c>
      <c r="C103" s="52">
        <v>50000</v>
      </c>
      <c r="D103" s="86"/>
      <c r="E103" s="134"/>
      <c r="F103" s="119"/>
      <c r="G103" s="158"/>
      <c r="H103" s="93">
        <f>+C103+D103+E103+F103+G103</f>
        <v>50000</v>
      </c>
    </row>
    <row r="104" spans="1:8" x14ac:dyDescent="0.25">
      <c r="A104" s="25">
        <v>3</v>
      </c>
      <c r="B104" s="6" t="s">
        <v>99</v>
      </c>
      <c r="C104" s="52"/>
      <c r="D104" s="86"/>
      <c r="E104" s="134"/>
      <c r="F104" s="119"/>
      <c r="G104" s="159">
        <v>45000</v>
      </c>
      <c r="H104" s="93">
        <f t="shared" ref="H104:H106" si="8">+C104+D104+E104+F104+G104</f>
        <v>45000</v>
      </c>
    </row>
    <row r="105" spans="1:8" x14ac:dyDescent="0.25">
      <c r="A105" s="25">
        <v>4</v>
      </c>
      <c r="B105" s="7" t="s">
        <v>100</v>
      </c>
      <c r="C105" s="60">
        <v>50000</v>
      </c>
      <c r="D105" s="86"/>
      <c r="E105" s="134"/>
      <c r="F105" s="119"/>
      <c r="G105" s="159"/>
      <c r="H105" s="93">
        <f t="shared" si="8"/>
        <v>50000</v>
      </c>
    </row>
    <row r="106" spans="1:8" ht="15.75" thickBot="1" x14ac:dyDescent="0.3">
      <c r="A106" s="26">
        <v>5</v>
      </c>
      <c r="B106" s="8" t="s">
        <v>101</v>
      </c>
      <c r="C106" s="51">
        <v>280000</v>
      </c>
      <c r="D106" s="86"/>
      <c r="E106" s="134"/>
      <c r="F106" s="119"/>
      <c r="G106" s="160"/>
      <c r="H106" s="93">
        <f t="shared" si="8"/>
        <v>280000</v>
      </c>
    </row>
    <row r="107" spans="1:8" ht="15.75" thickBot="1" x14ac:dyDescent="0.3">
      <c r="A107" s="27" t="s">
        <v>48</v>
      </c>
      <c r="B107" s="35" t="s">
        <v>49</v>
      </c>
      <c r="C107" s="56">
        <f>+C108+C109+C110+C111+C112</f>
        <v>500000</v>
      </c>
      <c r="D107" s="137"/>
      <c r="E107" s="138"/>
      <c r="F107" s="139"/>
      <c r="G107" s="140">
        <f>SUM(G108:G112)</f>
        <v>1150000</v>
      </c>
      <c r="H107" s="56">
        <f>+C107+G107</f>
        <v>1650000</v>
      </c>
    </row>
    <row r="108" spans="1:8" x14ac:dyDescent="0.25">
      <c r="A108" s="28">
        <v>1</v>
      </c>
      <c r="B108" s="79" t="s">
        <v>50</v>
      </c>
      <c r="C108" s="98">
        <v>100000</v>
      </c>
      <c r="D108" s="141"/>
      <c r="E108" s="142"/>
      <c r="F108" s="143"/>
      <c r="G108" s="98">
        <v>100000</v>
      </c>
      <c r="H108" s="57">
        <f>+C108+G108</f>
        <v>200000</v>
      </c>
    </row>
    <row r="109" spans="1:8" x14ac:dyDescent="0.25">
      <c r="A109" s="15">
        <v>2</v>
      </c>
      <c r="B109" s="65" t="s">
        <v>51</v>
      </c>
      <c r="C109" s="100"/>
      <c r="D109" s="144"/>
      <c r="E109" s="145"/>
      <c r="F109" s="146"/>
      <c r="G109" s="100">
        <v>150000</v>
      </c>
      <c r="H109" s="54">
        <f>+G109</f>
        <v>150000</v>
      </c>
    </row>
    <row r="110" spans="1:8" x14ac:dyDescent="0.25">
      <c r="A110" s="15">
        <v>3</v>
      </c>
      <c r="B110" s="65" t="s">
        <v>52</v>
      </c>
      <c r="C110" s="54"/>
      <c r="D110" s="144"/>
      <c r="E110" s="145"/>
      <c r="F110" s="146"/>
      <c r="G110" s="54">
        <v>50000</v>
      </c>
      <c r="H110" s="54">
        <f t="shared" ref="H110" si="9">+G110</f>
        <v>50000</v>
      </c>
    </row>
    <row r="111" spans="1:8" x14ac:dyDescent="0.25">
      <c r="A111" s="15">
        <v>4</v>
      </c>
      <c r="B111" s="80" t="s">
        <v>53</v>
      </c>
      <c r="C111" s="60">
        <v>100000</v>
      </c>
      <c r="D111" s="144"/>
      <c r="E111" s="145"/>
      <c r="F111" s="146"/>
      <c r="G111" s="60">
        <v>150000</v>
      </c>
      <c r="H111" s="54">
        <f>+C111+G111</f>
        <v>250000</v>
      </c>
    </row>
    <row r="112" spans="1:8" ht="15.75" thickBot="1" x14ac:dyDescent="0.3">
      <c r="A112" s="29">
        <v>5</v>
      </c>
      <c r="B112" s="81" t="s">
        <v>54</v>
      </c>
      <c r="C112" s="129">
        <v>300000</v>
      </c>
      <c r="D112" s="147"/>
      <c r="E112" s="148"/>
      <c r="F112" s="149"/>
      <c r="G112" s="129">
        <v>700000</v>
      </c>
      <c r="H112" s="58">
        <f>C112+G112</f>
        <v>1000000</v>
      </c>
    </row>
    <row r="113" spans="1:8" ht="15.75" thickBot="1" x14ac:dyDescent="0.3">
      <c r="A113" s="14" t="s">
        <v>55</v>
      </c>
      <c r="B113" s="36" t="s">
        <v>49</v>
      </c>
      <c r="C113" s="55">
        <f>SUM(C114:C129)</f>
        <v>1880000</v>
      </c>
      <c r="D113" s="135"/>
      <c r="E113" s="136">
        <f>+E116</f>
        <v>283395</v>
      </c>
      <c r="F113" s="152"/>
      <c r="G113" s="94">
        <f>SUM(G114:G129)</f>
        <v>3581605</v>
      </c>
      <c r="H113" s="56">
        <f>+C113+E113+G113</f>
        <v>5745000</v>
      </c>
    </row>
    <row r="114" spans="1:8" x14ac:dyDescent="0.25">
      <c r="A114" s="22">
        <v>1</v>
      </c>
      <c r="B114" s="9" t="s">
        <v>102</v>
      </c>
      <c r="C114" s="60">
        <v>100000</v>
      </c>
      <c r="D114" s="83"/>
      <c r="E114" s="153"/>
      <c r="F114" s="154"/>
      <c r="G114" s="60">
        <v>200000</v>
      </c>
      <c r="H114" s="57">
        <f>+C114+E114+G114</f>
        <v>300000</v>
      </c>
    </row>
    <row r="115" spans="1:8" x14ac:dyDescent="0.25">
      <c r="A115" s="25">
        <v>2</v>
      </c>
      <c r="B115" s="10" t="s">
        <v>103</v>
      </c>
      <c r="C115" s="60">
        <v>150000</v>
      </c>
      <c r="D115" s="93"/>
      <c r="E115" s="150"/>
      <c r="F115" s="46"/>
      <c r="G115" s="60">
        <v>250000</v>
      </c>
      <c r="H115" s="60">
        <f>+C115+E115+G115</f>
        <v>400000</v>
      </c>
    </row>
    <row r="116" spans="1:8" x14ac:dyDescent="0.25">
      <c r="A116" s="25">
        <v>3</v>
      </c>
      <c r="B116" s="10" t="s">
        <v>104</v>
      </c>
      <c r="C116" s="60"/>
      <c r="D116" s="93"/>
      <c r="E116" s="150">
        <v>283395</v>
      </c>
      <c r="F116" s="46"/>
      <c r="G116" s="155">
        <v>716605</v>
      </c>
      <c r="H116" s="60">
        <f t="shared" ref="H116:H129" si="10">+C116+E116+G116</f>
        <v>1000000</v>
      </c>
    </row>
    <row r="117" spans="1:8" x14ac:dyDescent="0.25">
      <c r="A117" s="25">
        <v>4</v>
      </c>
      <c r="B117" s="10" t="s">
        <v>105</v>
      </c>
      <c r="C117" s="60">
        <v>100000</v>
      </c>
      <c r="D117" s="93"/>
      <c r="E117" s="150"/>
      <c r="F117" s="46"/>
      <c r="G117" s="60">
        <v>150000</v>
      </c>
      <c r="H117" s="60">
        <f t="shared" si="10"/>
        <v>250000</v>
      </c>
    </row>
    <row r="118" spans="1:8" x14ac:dyDescent="0.25">
      <c r="A118" s="25">
        <v>5</v>
      </c>
      <c r="B118" s="10" t="s">
        <v>136</v>
      </c>
      <c r="C118" s="60">
        <v>100000</v>
      </c>
      <c r="D118" s="93"/>
      <c r="E118" s="150"/>
      <c r="F118" s="46"/>
      <c r="G118" s="60">
        <v>180000</v>
      </c>
      <c r="H118" s="60">
        <f t="shared" si="10"/>
        <v>280000</v>
      </c>
    </row>
    <row r="119" spans="1:8" x14ac:dyDescent="0.25">
      <c r="A119" s="25">
        <v>6</v>
      </c>
      <c r="B119" s="10" t="s">
        <v>56</v>
      </c>
      <c r="C119" s="60"/>
      <c r="D119" s="93"/>
      <c r="E119" s="150"/>
      <c r="F119" s="46"/>
      <c r="G119" s="60">
        <v>25000</v>
      </c>
      <c r="H119" s="60">
        <f t="shared" si="10"/>
        <v>25000</v>
      </c>
    </row>
    <row r="120" spans="1:8" x14ac:dyDescent="0.25">
      <c r="A120" s="25">
        <v>7</v>
      </c>
      <c r="B120" s="10" t="s">
        <v>57</v>
      </c>
      <c r="C120" s="60"/>
      <c r="D120" s="93"/>
      <c r="E120" s="150"/>
      <c r="F120" s="46"/>
      <c r="G120" s="60">
        <v>180000</v>
      </c>
      <c r="H120" s="60">
        <f t="shared" si="10"/>
        <v>180000</v>
      </c>
    </row>
    <row r="121" spans="1:8" x14ac:dyDescent="0.25">
      <c r="A121" s="25">
        <v>8</v>
      </c>
      <c r="B121" s="10" t="s">
        <v>106</v>
      </c>
      <c r="C121" s="60"/>
      <c r="D121" s="93"/>
      <c r="E121" s="150"/>
      <c r="F121" s="46"/>
      <c r="G121" s="60">
        <v>50000</v>
      </c>
      <c r="H121" s="60">
        <f t="shared" si="10"/>
        <v>50000</v>
      </c>
    </row>
    <row r="122" spans="1:8" x14ac:dyDescent="0.25">
      <c r="A122" s="25">
        <v>9</v>
      </c>
      <c r="B122" s="10" t="s">
        <v>58</v>
      </c>
      <c r="C122" s="60"/>
      <c r="D122" s="93"/>
      <c r="E122" s="150"/>
      <c r="F122" s="46"/>
      <c r="G122" s="60">
        <v>150000</v>
      </c>
      <c r="H122" s="60">
        <f t="shared" si="10"/>
        <v>150000</v>
      </c>
    </row>
    <row r="123" spans="1:8" x14ac:dyDescent="0.25">
      <c r="A123" s="25">
        <v>10</v>
      </c>
      <c r="B123" s="10" t="s">
        <v>59</v>
      </c>
      <c r="C123" s="60"/>
      <c r="D123" s="93"/>
      <c r="E123" s="150"/>
      <c r="F123" s="46"/>
      <c r="G123" s="60">
        <v>50000</v>
      </c>
      <c r="H123" s="60">
        <f t="shared" si="10"/>
        <v>50000</v>
      </c>
    </row>
    <row r="124" spans="1:8" x14ac:dyDescent="0.25">
      <c r="A124" s="25">
        <v>11</v>
      </c>
      <c r="B124" s="10" t="s">
        <v>107</v>
      </c>
      <c r="C124" s="60">
        <v>200000</v>
      </c>
      <c r="D124" s="93"/>
      <c r="E124" s="150"/>
      <c r="F124" s="46"/>
      <c r="G124" s="60">
        <v>300000</v>
      </c>
      <c r="H124" s="60">
        <f t="shared" si="10"/>
        <v>500000</v>
      </c>
    </row>
    <row r="125" spans="1:8" x14ac:dyDescent="0.25">
      <c r="A125" s="25">
        <v>12</v>
      </c>
      <c r="B125" s="10" t="s">
        <v>137</v>
      </c>
      <c r="C125" s="59">
        <v>230000</v>
      </c>
      <c r="D125" s="93"/>
      <c r="E125" s="150"/>
      <c r="F125" s="46"/>
      <c r="G125" s="59">
        <v>250000</v>
      </c>
      <c r="H125" s="60">
        <f t="shared" si="10"/>
        <v>480000</v>
      </c>
    </row>
    <row r="126" spans="1:8" x14ac:dyDescent="0.25">
      <c r="A126" s="25">
        <v>13</v>
      </c>
      <c r="B126" s="10" t="s">
        <v>138</v>
      </c>
      <c r="C126" s="60">
        <v>250000</v>
      </c>
      <c r="D126" s="93"/>
      <c r="E126" s="150"/>
      <c r="F126" s="46"/>
      <c r="G126" s="60">
        <v>250000</v>
      </c>
      <c r="H126" s="60">
        <f t="shared" si="10"/>
        <v>500000</v>
      </c>
    </row>
    <row r="127" spans="1:8" x14ac:dyDescent="0.25">
      <c r="A127" s="25">
        <v>14</v>
      </c>
      <c r="B127" s="10" t="s">
        <v>108</v>
      </c>
      <c r="C127" s="60">
        <v>500000</v>
      </c>
      <c r="D127" s="93"/>
      <c r="E127" s="150"/>
      <c r="F127" s="46"/>
      <c r="G127" s="60">
        <v>500000</v>
      </c>
      <c r="H127" s="60">
        <f t="shared" si="10"/>
        <v>1000000</v>
      </c>
    </row>
    <row r="128" spans="1:8" x14ac:dyDescent="0.25">
      <c r="A128" s="25">
        <v>15</v>
      </c>
      <c r="B128" s="10" t="s">
        <v>139</v>
      </c>
      <c r="C128" s="60">
        <v>250000</v>
      </c>
      <c r="D128" s="93"/>
      <c r="E128" s="150"/>
      <c r="F128" s="46"/>
      <c r="G128" s="60">
        <v>250000</v>
      </c>
      <c r="H128" s="60">
        <f t="shared" si="10"/>
        <v>500000</v>
      </c>
    </row>
    <row r="129" spans="1:8" ht="15.75" thickBot="1" x14ac:dyDescent="0.3">
      <c r="A129" s="25">
        <v>16</v>
      </c>
      <c r="B129" s="11" t="s">
        <v>109</v>
      </c>
      <c r="C129" s="60"/>
      <c r="D129" s="131"/>
      <c r="E129" s="156"/>
      <c r="F129" s="157"/>
      <c r="G129" s="60">
        <v>80000</v>
      </c>
      <c r="H129" s="60">
        <f t="shared" si="10"/>
        <v>80000</v>
      </c>
    </row>
    <row r="130" spans="1:8" x14ac:dyDescent="0.25">
      <c r="B130" s="37"/>
      <c r="C130" s="40"/>
      <c r="D130" s="40"/>
      <c r="E130" s="40"/>
      <c r="F130" s="40"/>
      <c r="G130" s="40"/>
      <c r="H130" s="40"/>
    </row>
    <row r="131" spans="1:8" x14ac:dyDescent="0.25">
      <c r="B131" s="37"/>
      <c r="C131" s="40"/>
      <c r="D131" s="40"/>
      <c r="E131" s="40"/>
      <c r="F131" s="40"/>
      <c r="G131" s="40"/>
      <c r="H131" s="40"/>
    </row>
    <row r="132" spans="1:8" x14ac:dyDescent="0.25">
      <c r="B132" s="37"/>
      <c r="C132" s="39"/>
      <c r="D132" s="38"/>
      <c r="E132" s="38"/>
      <c r="F132" s="39"/>
      <c r="G132" s="39"/>
    </row>
    <row r="134" spans="1:8" x14ac:dyDescent="0.25">
      <c r="C134" s="41"/>
      <c r="D134" s="41"/>
      <c r="E134" s="41"/>
      <c r="F134" s="41"/>
      <c r="G134" s="41"/>
    </row>
    <row r="135" spans="1:8" x14ac:dyDescent="0.25">
      <c r="G135" s="39"/>
    </row>
    <row r="137" spans="1:8" x14ac:dyDescent="0.25">
      <c r="C137" s="40"/>
      <c r="D137" s="40"/>
      <c r="E137" s="40"/>
      <c r="F137" s="40"/>
      <c r="G137" s="40"/>
      <c r="H137" s="40"/>
    </row>
    <row r="139" spans="1:8" x14ac:dyDescent="0.25">
      <c r="C139" s="41"/>
      <c r="D139" s="41"/>
      <c r="E139" s="41"/>
      <c r="F139" s="41"/>
      <c r="G139" s="41"/>
      <c r="H139" s="41"/>
    </row>
    <row r="143" spans="1:8" x14ac:dyDescent="0.25">
      <c r="C143" s="61"/>
      <c r="D143" s="40"/>
      <c r="E143" s="40"/>
      <c r="F143" s="40"/>
      <c r="G143" s="40"/>
    </row>
    <row r="144" spans="1:8" x14ac:dyDescent="0.25">
      <c r="C144" s="61"/>
      <c r="D144" s="40"/>
      <c r="E144" s="40"/>
      <c r="F144" s="40"/>
      <c r="G144" s="40"/>
    </row>
    <row r="145" spans="3:7" x14ac:dyDescent="0.25">
      <c r="C145" s="61"/>
      <c r="D145" s="40"/>
      <c r="E145" s="40"/>
      <c r="F145" s="40"/>
      <c r="G145" s="40"/>
    </row>
    <row r="146" spans="3:7" x14ac:dyDescent="0.25">
      <c r="C146" s="61"/>
      <c r="D146" s="40"/>
      <c r="E146" s="40"/>
      <c r="F146" s="40"/>
      <c r="G146" s="40"/>
    </row>
    <row r="147" spans="3:7" x14ac:dyDescent="0.25">
      <c r="C147" s="61"/>
      <c r="D147" s="40"/>
      <c r="E147" s="40"/>
      <c r="F147" s="40"/>
      <c r="G147" s="40"/>
    </row>
  </sheetData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Eroll Raskova</dc:creator>
  <cp:lastModifiedBy>Gresa Deda</cp:lastModifiedBy>
  <cp:lastPrinted>2026-02-03T07:46:22Z</cp:lastPrinted>
  <dcterms:created xsi:type="dcterms:W3CDTF">2025-09-16T11:25:20Z</dcterms:created>
  <dcterms:modified xsi:type="dcterms:W3CDTF">2026-03-13T08:41:22Z</dcterms:modified>
</cp:coreProperties>
</file>